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はじめに" sheetId="1" state="visible" r:id="rId1"/>
    <sheet name="入力" sheetId="2" state="visible" r:id="rId2"/>
    <sheet name="MOFU" sheetId="3" state="visible" r:id="rId3"/>
    <sheet name="BOFU" sheetId="4" state="visible" r:id="rId4"/>
    <sheet name="比較" sheetId="5" state="visible" r:id="rId5"/>
    <sheet name="ダッシュボード" sheetId="6" state="visible" r:id="rId6"/>
    <sheet name="使い方ガイド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Meiryo"/>
      <b val="1"/>
      <color rgb="00C8102E"/>
      <sz val="20"/>
    </font>
    <font>
      <name val="Meiryo"/>
      <color rgb="006B7280"/>
      <sz val="11"/>
    </font>
    <font>
      <name val="Meiryo"/>
      <b val="1"/>
      <color rgb="00C8102E"/>
      <sz val="13"/>
    </font>
    <font>
      <name val="Meiryo"/>
      <color rgb="001A1A1A"/>
      <sz val="11"/>
    </font>
    <font>
      <name val="Meiryo"/>
      <color rgb="001A1A1A"/>
      <sz val="12"/>
    </font>
    <font>
      <name val="Meiryo"/>
      <b val="1"/>
      <color rgb="00C8102E"/>
      <sz val="12"/>
    </font>
    <font>
      <name val="Meiryo"/>
      <b val="1"/>
      <sz val="10"/>
    </font>
    <font>
      <name val="Meiryo"/>
      <color rgb="001A1A1A"/>
      <sz val="9"/>
    </font>
    <font>
      <name val="Meiryo"/>
      <sz val="10"/>
    </font>
    <font>
      <name val="Meiryo"/>
      <color rgb="006B7280"/>
      <sz val="9"/>
    </font>
    <font>
      <name val="Meiryo"/>
      <b val="1"/>
      <color rgb="00FFFFFF"/>
      <sz val="10"/>
    </font>
    <font>
      <name val="Meiryo"/>
      <b val="1"/>
      <sz val="11"/>
    </font>
    <font>
      <name val="Meiryo"/>
      <b val="1"/>
      <color rgb="00C8102E"/>
      <sz val="14"/>
    </font>
    <font>
      <name val="Meiryo"/>
      <sz val="11"/>
    </font>
    <font>
      <name val="Meiryo"/>
      <b val="1"/>
      <color rgb="00C8102E"/>
      <sz val="11"/>
    </font>
    <font>
      <name val="Meiryo"/>
      <b val="1"/>
      <color rgb="00C8102E"/>
      <sz val="18"/>
    </font>
    <font>
      <name val="Meiryo"/>
      <color rgb="00C8102E"/>
      <sz val="11"/>
    </font>
  </fonts>
  <fills count="9">
    <fill>
      <patternFill/>
    </fill>
    <fill>
      <patternFill patternType="gray125"/>
    </fill>
    <fill>
      <patternFill patternType="solid">
        <fgColor rgb="00FBE3E7"/>
      </patternFill>
    </fill>
    <fill>
      <patternFill patternType="solid">
        <fgColor rgb="00FEF3C7"/>
      </patternFill>
    </fill>
    <fill>
      <patternFill patternType="solid">
        <fgColor rgb="00C8102E"/>
      </patternFill>
    </fill>
    <fill>
      <patternFill patternType="solid">
        <fgColor rgb="00F3F4F6"/>
      </patternFill>
    </fill>
    <fill>
      <patternFill patternType="solid">
        <fgColor rgb="00EFF6FF"/>
      </patternFill>
    </fill>
    <fill>
      <patternFill patternType="solid">
        <fgColor rgb="00F0FDF4"/>
      </patternFill>
    </fill>
    <fill>
      <patternFill patternType="solid">
        <fgColor rgb="00FEF7E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0" applyAlignment="1" pivotButton="0" quotePrefix="0" xfId="0">
      <alignment vertical="top" wrapText="1"/>
    </xf>
    <xf numFmtId="0" fontId="3" fillId="0" borderId="0" pivotButton="0" quotePrefix="0" xfId="0"/>
    <xf numFmtId="0" fontId="7" fillId="0" borderId="0" pivotButton="0" quotePrefix="0" xfId="0"/>
    <xf numFmtId="0" fontId="8" fillId="3" borderId="1" applyAlignment="1" pivotButton="0" quotePrefix="0" xfId="0">
      <alignment horizontal="left" vertical="top" wrapText="1"/>
    </xf>
    <xf numFmtId="0" fontId="9" fillId="0" borderId="0" pivotButton="0" quotePrefix="0" xfId="0"/>
    <xf numFmtId="0" fontId="10" fillId="0" borderId="0" applyAlignment="1" pivotButton="0" quotePrefix="0" xfId="0">
      <alignment wrapText="1"/>
    </xf>
    <xf numFmtId="0" fontId="11" fillId="4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top" wrapText="1"/>
    </xf>
    <xf numFmtId="0" fontId="8" fillId="5" borderId="1" applyAlignment="1" pivotButton="0" quotePrefix="0" xfId="0">
      <alignment horizontal="center" vertical="top" wrapText="1"/>
    </xf>
    <xf numFmtId="0" fontId="8" fillId="0" borderId="1" applyAlignment="1" pivotButton="0" quotePrefix="0" xfId="0">
      <alignment horizontal="left" vertical="top" wrapText="1"/>
    </xf>
    <xf numFmtId="9" fontId="8" fillId="0" borderId="1" applyAlignment="1" pivotButton="0" quotePrefix="0" xfId="0">
      <alignment horizontal="center" vertical="top" wrapText="1"/>
    </xf>
    <xf numFmtId="0" fontId="8" fillId="6" borderId="1" applyAlignment="1" pivotButton="0" quotePrefix="0" xfId="0">
      <alignment horizontal="center" vertical="top" wrapText="1"/>
    </xf>
    <xf numFmtId="0" fontId="8" fillId="7" borderId="1" applyAlignment="1" pivotButton="0" quotePrefix="0" xfId="0">
      <alignment horizontal="center" vertical="top" wrapText="1"/>
    </xf>
    <xf numFmtId="0" fontId="8" fillId="8" borderId="1" applyAlignment="1" pivotButton="0" quotePrefix="0" xfId="0">
      <alignment horizontal="center" vertical="top" wrapText="1"/>
    </xf>
    <xf numFmtId="0" fontId="1" fillId="0" borderId="0" pivotButton="0" quotePrefix="0" xfId="0"/>
    <xf numFmtId="0" fontId="12" fillId="5" borderId="1" pivotButton="0" quotePrefix="0" xfId="0"/>
    <xf numFmtId="9" fontId="12" fillId="0" borderId="1" applyAlignment="1" pivotButton="0" quotePrefix="0" xfId="0">
      <alignment horizontal="center"/>
    </xf>
    <xf numFmtId="0" fontId="12" fillId="0" borderId="1" applyAlignment="1" pivotButton="0" quotePrefix="0" xfId="0">
      <alignment horizontal="center"/>
    </xf>
    <xf numFmtId="9" fontId="13" fillId="0" borderId="1" applyAlignment="1" pivotButton="0" quotePrefix="0" xfId="0">
      <alignment horizontal="center"/>
    </xf>
    <xf numFmtId="0" fontId="14" fillId="2" borderId="0" applyAlignment="1" pivotButton="0" quotePrefix="0" xfId="0">
      <alignment vertical="top" wrapText="1"/>
    </xf>
    <xf numFmtId="0" fontId="15" fillId="2" borderId="0" applyAlignment="1" pivotButton="0" quotePrefix="0" xfId="0">
      <alignment vertical="center" wrapText="1"/>
    </xf>
    <xf numFmtId="0" fontId="16" fillId="0" borderId="0" applyAlignment="1" pivotButton="0" quotePrefix="0" xfId="0">
      <alignment vertical="top" wrapText="1"/>
    </xf>
    <xf numFmtId="0" fontId="13" fillId="0" borderId="0" applyAlignment="1" pivotButton="0" quotePrefix="0" xfId="0">
      <alignment vertical="top" wrapText="1"/>
    </xf>
    <xf numFmtId="0" fontId="17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E5E7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3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5" customWidth="1" min="2" max="2"/>
  </cols>
  <sheetData>
    <row r="1" ht="34" customHeight="1">
      <c r="B1" s="1" t="inlineStr">
        <is>
          <t>AI推薦チェック プロンプト設計シート</t>
        </is>
      </c>
    </row>
    <row r="2" ht="22" customHeight="1">
      <c r="B2" s="2" t="inlineStr">
        <is>
          <t>ChatGPT・Gemini・Perplexity・AI Overviews で自社が推薦されるか定点観測するための実務シート</t>
        </is>
      </c>
    </row>
    <row r="4" ht="22" customHeight="1">
      <c r="B4" s="3" t="inlineStr">
        <is>
          <t>■ なぜ作ったか</t>
        </is>
      </c>
    </row>
    <row r="5" ht="44" customHeight="1">
      <c r="B5" s="4" t="inlineStr">
        <is>
          <t>AI検索（生成AI）に自社が引用・推薦されるかは、もう運に任せる時代ではありません。実際にどんなプロンプトで自社が出るか／出ないかを定期的に計測し、ギャップを埋めるのがGEO/LLMOの本質です。</t>
        </is>
      </c>
    </row>
    <row r="6" ht="32" customHeight="1">
      <c r="B6" s="4" t="inlineStr">
        <is>
          <t>本シートは、Who（誰が）×What（何を）×Brand（どの企業）の3軸を入力するだけで、自社をチェックすべきプロンプトを自動生成します。</t>
        </is>
      </c>
    </row>
    <row r="8" ht="22" customHeight="1">
      <c r="B8" s="3" t="inlineStr">
        <is>
          <t>■ 使い方（4ステップ）</t>
        </is>
      </c>
    </row>
    <row r="9" ht="22" customHeight="1">
      <c r="B9" s="4" t="inlineStr">
        <is>
          <t>1. 「入力」タブに自社・競合・サービスカテゴリ・業界軸を埋める</t>
        </is>
      </c>
    </row>
    <row r="10" ht="22" customHeight="1">
      <c r="B10" s="4" t="inlineStr">
        <is>
          <t>2. 「MOFU」「BOFU」「比較」タブに自動生成されたプロンプトを、実際にAIに投げる（ChatGPT/Gemini/Perplexity/AI Overviews）</t>
        </is>
      </c>
    </row>
    <row r="11" ht="22" customHeight="1">
      <c r="B11" s="4" t="inlineStr">
        <is>
          <t>3. 各タブの【ChatGPT/Gemini/Perplexity/AIO】の列に、AIの出力結果を見て プルダウンで採点（○/△/×/−）</t>
        </is>
      </c>
    </row>
    <row r="12" ht="22" customHeight="1">
      <c r="B12" s="4" t="inlineStr">
        <is>
          <t>4. 「ダッシュボード」で AI推奨率が自動集計される。スコアに応じた次の打ち手が表示</t>
        </is>
      </c>
    </row>
    <row r="14" ht="22" customHeight="1">
      <c r="B14" s="3" t="inlineStr">
        <is>
          <t>■ 採点ルール</t>
        </is>
      </c>
    </row>
    <row r="15" ht="22" customHeight="1">
      <c r="B15" s="4" t="inlineStr">
        <is>
          <t>○ 推薦された = 2点（自社名がはっきり推薦・引用されている）</t>
        </is>
      </c>
    </row>
    <row r="16" ht="22" customHeight="1">
      <c r="B16" s="4" t="inlineStr">
        <is>
          <t>△ 言及のみ = 1点（言及はあるが推薦ではない）</t>
        </is>
      </c>
    </row>
    <row r="17" ht="22" customHeight="1">
      <c r="B17" s="4" t="inlineStr">
        <is>
          <t>× 出現なし = 0点（自社名が一切出ない）</t>
        </is>
      </c>
    </row>
    <row r="18" ht="22" customHeight="1">
      <c r="B18" s="4" t="inlineStr">
        <is>
          <t>− 未検証 = 採点対象外（このAIではまだ確認していない）</t>
        </is>
      </c>
    </row>
    <row r="20" ht="22" customHeight="1">
      <c r="B20" s="3" t="inlineStr">
        <is>
          <t>■ なぜこの3軸（Who × What × Brand）か</t>
        </is>
      </c>
    </row>
    <row r="21" ht="44" customHeight="1">
      <c r="B21" s="4" t="inlineStr">
        <is>
          <t>Princeton大学のGEO論文（KDD2024 採択）など、AI検索最適化の主要研究では「ユーザーがどんな文脈で何を尋ねるか」がブランド露出に直結することが実証されています。</t>
        </is>
      </c>
    </row>
    <row r="22" ht="30" customHeight="1">
      <c r="B22" s="4" t="inlineStr">
        <is>
          <t>本シートはその知見をベースに、MOFU（候補入り）とBOFU（最終選定）の両段階で必要なプロンプトを網羅的に生成します。</t>
        </is>
      </c>
    </row>
    <row r="24" ht="22" customHeight="1">
      <c r="B24" s="3" t="inlineStr">
        <is>
          <t>■ 改善のヒント（Princeton 9手法ベース）</t>
        </is>
      </c>
    </row>
    <row r="25" ht="22" customHeight="1">
      <c r="B25" s="4" t="inlineStr">
        <is>
          <t>効果が実証されている上位3手法：① 引用句を追加 (+41%)  ② 統計データを追加 (+40%)  ③ 信頼できる出典を引用 (+30%)</t>
        </is>
      </c>
    </row>
    <row r="26" ht="22" customHeight="1">
      <c r="B26" s="4" t="inlineStr">
        <is>
          <t>逆効果：キーワード詰込み（-8%）。AIは過剰な反復に耐性がある</t>
        </is>
      </c>
    </row>
    <row r="27" ht="22" customHeight="1">
      <c r="B27" s="4" t="inlineStr">
        <is>
          <t>→ AI推奨率が低いプロンプトは、自社サイト/note/プレスリリースで「統計・出典・引用句」を意図的に増やすと改善する</t>
        </is>
      </c>
    </row>
    <row r="29" ht="22" customHeight="1">
      <c r="B29" s="3" t="inlineStr">
        <is>
          <t>■ Stock Value</t>
        </is>
      </c>
    </row>
    <row r="30" ht="22" customHeight="1">
      <c r="B30" s="5" t="inlineStr">
        <is>
          <t>SEO・GEO（AI検索対策）・note運用を一体で支援。AIにあなたの会社を営業させる時代へ。</t>
        </is>
      </c>
    </row>
    <row r="31" ht="28" customHeight="1">
      <c r="B31" s="6" t="inlineStr">
        <is>
          <t>▶ より深い分析・改善は無料相談で。https://stockvalue.co.jp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8" customWidth="1" min="2" max="2"/>
    <col width="22" customWidth="1" min="3" max="3"/>
    <col width="22" customWidth="1" min="4" max="4"/>
  </cols>
  <sheetData>
    <row r="1" ht="28" customHeight="1">
      <c r="A1" s="7" t="inlineStr">
        <is>
          <t>■ 自社情報</t>
        </is>
      </c>
    </row>
    <row r="2">
      <c r="A2" s="8" t="inlineStr">
        <is>
          <t>自社名</t>
        </is>
      </c>
      <c r="B2" s="9" t="inlineStr">
        <is>
          <t>（自社名）</t>
        </is>
      </c>
    </row>
    <row r="4" ht="28" customHeight="1">
      <c r="A4" s="7" t="inlineStr">
        <is>
          <t>■ 競合（最大5社、空欄は無視）</t>
        </is>
      </c>
    </row>
    <row r="5">
      <c r="A5" s="8" t="inlineStr">
        <is>
          <t>競合社名</t>
        </is>
      </c>
    </row>
    <row r="6">
      <c r="A6" s="10" t="inlineStr">
        <is>
          <t>競合1</t>
        </is>
      </c>
      <c r="B6" s="9" t="inlineStr">
        <is>
          <t>（競合A）</t>
        </is>
      </c>
    </row>
    <row r="7">
      <c r="A7" s="10" t="inlineStr">
        <is>
          <t>競合2</t>
        </is>
      </c>
      <c r="B7" s="9" t="inlineStr">
        <is>
          <t>（競合B）</t>
        </is>
      </c>
    </row>
    <row r="8">
      <c r="A8" s="10" t="inlineStr">
        <is>
          <t>競合3</t>
        </is>
      </c>
      <c r="B8" s="9" t="inlineStr">
        <is>
          <t>（競合C）</t>
        </is>
      </c>
    </row>
    <row r="9">
      <c r="A9" s="10" t="inlineStr">
        <is>
          <t>競合4</t>
        </is>
      </c>
      <c r="B9" s="9" t="inlineStr">
        <is>
          <t>（競合D）</t>
        </is>
      </c>
    </row>
    <row r="10">
      <c r="A10" s="10" t="inlineStr">
        <is>
          <t>競合5</t>
        </is>
      </c>
      <c r="B10" s="9" t="inlineStr">
        <is>
          <t>（競合E）</t>
        </is>
      </c>
    </row>
    <row r="12" ht="28" customHeight="1">
      <c r="A12" s="7" t="inlineStr">
        <is>
          <t>■ サービスカテゴリ（What。最大5、空欄は無視）</t>
        </is>
      </c>
    </row>
    <row r="13">
      <c r="A13" s="10" t="inlineStr">
        <is>
          <t>サービス1</t>
        </is>
      </c>
      <c r="B13" s="9" t="inlineStr">
        <is>
          <t>（サービス1）</t>
        </is>
      </c>
    </row>
    <row r="14">
      <c r="A14" s="10" t="inlineStr">
        <is>
          <t>サービス2</t>
        </is>
      </c>
      <c r="B14" s="9" t="inlineStr">
        <is>
          <t>（サービス2）</t>
        </is>
      </c>
    </row>
    <row r="15">
      <c r="A15" s="10" t="inlineStr">
        <is>
          <t>サービス3</t>
        </is>
      </c>
      <c r="B15" s="9" t="inlineStr">
        <is>
          <t>（サービス3）</t>
        </is>
      </c>
    </row>
    <row r="16">
      <c r="A16" s="10" t="inlineStr">
        <is>
          <t>サービス4</t>
        </is>
      </c>
      <c r="B16" s="9" t="inlineStr">
        <is>
          <t>（サービス4）</t>
        </is>
      </c>
    </row>
    <row r="17">
      <c r="A17" s="10" t="inlineStr">
        <is>
          <t>サービス5</t>
        </is>
      </c>
      <c r="B17" s="9" t="inlineStr">
        <is>
          <t>（サービス5）</t>
        </is>
      </c>
    </row>
    <row r="19" ht="28" customHeight="1">
      <c r="A19" s="7" t="inlineStr">
        <is>
          <t>■ 業界（Who軸①）</t>
        </is>
      </c>
    </row>
    <row r="20">
      <c r="A20" s="8" t="inlineStr">
        <is>
          <t>業界（最大10、空欄は無視）</t>
        </is>
      </c>
    </row>
    <row r="21">
      <c r="A21" s="10" t="inlineStr">
        <is>
          <t>業界1</t>
        </is>
      </c>
      <c r="B21" s="9" t="inlineStr">
        <is>
          <t>IT・SaaS</t>
        </is>
      </c>
    </row>
    <row r="22">
      <c r="A22" s="10" t="inlineStr">
        <is>
          <t>業界2</t>
        </is>
      </c>
      <c r="B22" s="9" t="inlineStr">
        <is>
          <t>金融</t>
        </is>
      </c>
    </row>
    <row r="23">
      <c r="A23" s="10" t="inlineStr">
        <is>
          <t>業界3</t>
        </is>
      </c>
      <c r="B23" s="9" t="inlineStr">
        <is>
          <t>製造業</t>
        </is>
      </c>
    </row>
    <row r="24">
      <c r="A24" s="10" t="inlineStr">
        <is>
          <t>業界4</t>
        </is>
      </c>
      <c r="B24" s="9" t="inlineStr">
        <is>
          <t>小売・EC</t>
        </is>
      </c>
    </row>
    <row r="25">
      <c r="A25" s="10" t="inlineStr">
        <is>
          <t>業界5</t>
        </is>
      </c>
      <c r="B25" s="9" t="inlineStr">
        <is>
          <t>医療・クリニック</t>
        </is>
      </c>
    </row>
    <row r="26">
      <c r="A26" s="10" t="inlineStr">
        <is>
          <t>業界6</t>
        </is>
      </c>
      <c r="B26" s="9" t="inlineStr">
        <is>
          <t>不動産</t>
        </is>
      </c>
    </row>
    <row r="27">
      <c r="A27" s="10" t="inlineStr">
        <is>
          <t>業界7</t>
        </is>
      </c>
      <c r="B27" s="9" t="inlineStr">
        <is>
          <t>教育</t>
        </is>
      </c>
    </row>
    <row r="28">
      <c r="A28" s="10" t="inlineStr">
        <is>
          <t>業界8</t>
        </is>
      </c>
      <c r="B28" s="9" t="inlineStr">
        <is>
          <t>人材</t>
        </is>
      </c>
    </row>
    <row r="29">
      <c r="A29" s="10" t="inlineStr">
        <is>
          <t>業界9</t>
        </is>
      </c>
      <c r="B29" s="9" t="inlineStr">
        <is>
          <t>専門サービス</t>
        </is>
      </c>
    </row>
    <row r="30">
      <c r="A30" s="10" t="inlineStr">
        <is>
          <t>業界10</t>
        </is>
      </c>
      <c r="B30" s="9" t="inlineStr"/>
    </row>
    <row r="32" ht="28" customHeight="1">
      <c r="A32" s="7" t="inlineStr">
        <is>
          <t>■ 規模・状況（Who軸②③）</t>
        </is>
      </c>
    </row>
    <row r="33">
      <c r="A33" s="8" t="inlineStr">
        <is>
          <t>規模</t>
        </is>
      </c>
      <c r="B33" s="8" t="inlineStr">
        <is>
          <t>状況</t>
        </is>
      </c>
    </row>
    <row r="34">
      <c r="A34" s="9" t="inlineStr">
        <is>
          <t>スタートアップ</t>
        </is>
      </c>
      <c r="B34" s="9" t="inlineStr">
        <is>
          <t>立ち上げ期</t>
        </is>
      </c>
    </row>
    <row r="35">
      <c r="A35" s="9" t="inlineStr">
        <is>
          <t>中小企業</t>
        </is>
      </c>
      <c r="B35" s="9" t="inlineStr">
        <is>
          <t>成長期</t>
        </is>
      </c>
    </row>
    <row r="36">
      <c r="A36" s="9" t="inlineStr">
        <is>
          <t>中堅企業</t>
        </is>
      </c>
      <c r="B36" s="9" t="inlineStr">
        <is>
          <t>停滞期</t>
        </is>
      </c>
    </row>
    <row r="37">
      <c r="A37" s="9" t="inlineStr">
        <is>
          <t>大企業</t>
        </is>
      </c>
      <c r="B37" s="9" t="inlineStr">
        <is>
          <t>内製化推進</t>
        </is>
      </c>
    </row>
    <row r="38">
      <c r="A38" s="9" t="inlineStr"/>
      <c r="B38" s="9" t="inlineStr">
        <is>
          <t>DX/AI活用検討</t>
        </is>
      </c>
    </row>
    <row r="42">
      <c r="A42" s="11" t="inlineStr">
        <is>
          <t>※ 黄色いセルを上書きしてください。空欄は自動で無視されます。プロンプトタブは「入力」を変えれば自動で再計算されます。</t>
        </is>
      </c>
    </row>
  </sheetData>
  <mergeCells count="1">
    <mergeCell ref="A42:D4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25"/>
  <sheetViews>
    <sheetView showGridLines="0"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0" customWidth="1" min="2" max="2"/>
    <col width="36" customWidth="1" min="3" max="3"/>
    <col width="22" customWidth="1" min="4" max="4"/>
    <col width="50" customWidth="1" min="5" max="5"/>
    <col width="12" customWidth="1" min="6" max="6"/>
    <col width="12" customWidth="1" min="7" max="7"/>
    <col width="12" customWidth="1" min="8" max="8"/>
    <col width="12" customWidth="1" min="9" max="9"/>
    <col width="11" customWidth="1" min="10" max="10"/>
  </cols>
  <sheetData>
    <row r="1" ht="30" customHeight="1">
      <c r="A1" s="12" t="inlineStr">
        <is>
          <t>No.</t>
        </is>
      </c>
      <c r="B1" s="12" t="inlineStr">
        <is>
          <t>レイヤー</t>
        </is>
      </c>
      <c r="C1" s="12" t="inlineStr">
        <is>
          <t>Who（誰が）</t>
        </is>
      </c>
      <c r="D1" s="12" t="inlineStr">
        <is>
          <t>What（何を）</t>
        </is>
      </c>
      <c r="E1" s="12" t="inlineStr">
        <is>
          <t>生成プロンプト</t>
        </is>
      </c>
      <c r="F1" s="12" t="inlineStr">
        <is>
          <t>ChatGPT</t>
        </is>
      </c>
      <c r="G1" s="12" t="inlineStr">
        <is>
          <t>Gemini</t>
        </is>
      </c>
      <c r="H1" s="12" t="inlineStr">
        <is>
          <t>Perplexity</t>
        </is>
      </c>
      <c r="I1" s="12" t="inlineStr">
        <is>
          <t>AIO</t>
        </is>
      </c>
      <c r="J1" s="12" t="inlineStr">
        <is>
          <t>自社出現スコア</t>
        </is>
      </c>
    </row>
    <row r="2" ht="30" customHeight="1">
      <c r="A2" s="13" t="n">
        <v>1</v>
      </c>
      <c r="B2" s="14" t="inlineStr">
        <is>
          <t>L0</t>
        </is>
      </c>
      <c r="C2" s="15">
        <f>"（汎用）"</f>
        <v/>
      </c>
      <c r="D2" s="15">
        <f>入力!$B$13</f>
        <v/>
      </c>
      <c r="E2" s="15">
        <f>IF(入力!$B$13&lt;&gt;"", "おすすめの" &amp; 入力!$B$13 &amp; "を教えてください。", "")</f>
        <v/>
      </c>
      <c r="F2" s="13" t="n"/>
      <c r="G2" s="13" t="n"/>
      <c r="H2" s="13" t="n"/>
      <c r="I2" s="13" t="n"/>
      <c r="J2" s="16">
        <f>IF(COUNTBLANK(F2:I2)=4, "", SUMPRODUCT((LEFT(F2:I2,1)="○")*2 + (LEFT(F2:I2,1)="△")*1 + (LEFT(F2:I2,1)="×")*0) / MAX(1, (LEFT(F2,1)="○")+(LEFT(F2,1)="△")+(LEFT(F2,1)="×")      + (LEFT(G2,1)="○")+(LEFT(G2,1)="△")+(LEFT(G2,1)="×")      + (LEFT(H2,1)="○")+(LEFT(H2,1)="△")+(LEFT(H2,1)="×")      + (LEFT(I2,1)="○")+(LEFT(I2,1)="△")+(LEFT(I2,1)="×")) /2)</f>
        <v/>
      </c>
    </row>
    <row r="3" ht="30" customHeight="1">
      <c r="A3" s="13" t="n">
        <v>2</v>
      </c>
      <c r="B3" s="14" t="inlineStr">
        <is>
          <t>L0</t>
        </is>
      </c>
      <c r="C3" s="15">
        <f>"（汎用）"</f>
        <v/>
      </c>
      <c r="D3" s="15">
        <f>入力!$B$14</f>
        <v/>
      </c>
      <c r="E3" s="15">
        <f>IF(入力!$B$14&lt;&gt;"", "おすすめの" &amp; 入力!$B$14 &amp; "を教えてください。", "")</f>
        <v/>
      </c>
      <c r="F3" s="13" t="n"/>
      <c r="G3" s="13" t="n"/>
      <c r="H3" s="13" t="n"/>
      <c r="I3" s="13" t="n"/>
      <c r="J3" s="16">
        <f>IF(COUNTBLANK(F3:I3)=4, "", SUMPRODUCT((LEFT(F3:I3,1)="○")*2 + (LEFT(F3:I3,1)="△")*1 + (LEFT(F3:I3,1)="×")*0) / MAX(1, (LEFT(F3,1)="○")+(LEFT(F3,1)="△")+(LEFT(F3,1)="×")      + (LEFT(G3,1)="○")+(LEFT(G3,1)="△")+(LEFT(G3,1)="×")      + (LEFT(H3,1)="○")+(LEFT(H3,1)="△")+(LEFT(H3,1)="×")      + (LEFT(I3,1)="○")+(LEFT(I3,1)="△")+(LEFT(I3,1)="×")) /2)</f>
        <v/>
      </c>
    </row>
    <row r="4" ht="30" customHeight="1">
      <c r="A4" s="13" t="n">
        <v>3</v>
      </c>
      <c r="B4" s="14" t="inlineStr">
        <is>
          <t>L0</t>
        </is>
      </c>
      <c r="C4" s="15">
        <f>"（汎用）"</f>
        <v/>
      </c>
      <c r="D4" s="15">
        <f>入力!$B$15</f>
        <v/>
      </c>
      <c r="E4" s="15">
        <f>IF(入力!$B$15&lt;&gt;"", "おすすめの" &amp; 入力!$B$15 &amp; "を教えてください。", "")</f>
        <v/>
      </c>
      <c r="F4" s="13" t="n"/>
      <c r="G4" s="13" t="n"/>
      <c r="H4" s="13" t="n"/>
      <c r="I4" s="13" t="n"/>
      <c r="J4" s="16">
        <f>IF(COUNTBLANK(F4:I4)=4, "", SUMPRODUCT((LEFT(F4:I4,1)="○")*2 + (LEFT(F4:I4,1)="△")*1 + (LEFT(F4:I4,1)="×")*0) / MAX(1, (LEFT(F4,1)="○")+(LEFT(F4,1)="△")+(LEFT(F4,1)="×")      + (LEFT(G4,1)="○")+(LEFT(G4,1)="△")+(LEFT(G4,1)="×")      + (LEFT(H4,1)="○")+(LEFT(H4,1)="△")+(LEFT(H4,1)="×")      + (LEFT(I4,1)="○")+(LEFT(I4,1)="△")+(LEFT(I4,1)="×")) /2)</f>
        <v/>
      </c>
    </row>
    <row r="5" ht="30" customHeight="1">
      <c r="A5" s="13" t="n">
        <v>4</v>
      </c>
      <c r="B5" s="14" t="inlineStr">
        <is>
          <t>L0</t>
        </is>
      </c>
      <c r="C5" s="15">
        <f>"（汎用）"</f>
        <v/>
      </c>
      <c r="D5" s="15">
        <f>入力!$B$16</f>
        <v/>
      </c>
      <c r="E5" s="15">
        <f>IF(入力!$B$16&lt;&gt;"", "おすすめの" &amp; 入力!$B$16 &amp; "を教えてください。", "")</f>
        <v/>
      </c>
      <c r="F5" s="13" t="n"/>
      <c r="G5" s="13" t="n"/>
      <c r="H5" s="13" t="n"/>
      <c r="I5" s="13" t="n"/>
      <c r="J5" s="16">
        <f>IF(COUNTBLANK(F5:I5)=4, "", SUMPRODUCT((LEFT(F5:I5,1)="○")*2 + (LEFT(F5:I5,1)="△")*1 + (LEFT(F5:I5,1)="×")*0) / MAX(1, (LEFT(F5,1)="○")+(LEFT(F5,1)="△")+(LEFT(F5,1)="×")      + (LEFT(G5,1)="○")+(LEFT(G5,1)="△")+(LEFT(G5,1)="×")      + (LEFT(H5,1)="○")+(LEFT(H5,1)="△")+(LEFT(H5,1)="×")      + (LEFT(I5,1)="○")+(LEFT(I5,1)="△")+(LEFT(I5,1)="×")) /2)</f>
        <v/>
      </c>
    </row>
    <row r="6" ht="30" customHeight="1">
      <c r="A6" s="13" t="n">
        <v>5</v>
      </c>
      <c r="B6" s="14" t="inlineStr">
        <is>
          <t>L0</t>
        </is>
      </c>
      <c r="C6" s="15">
        <f>"（汎用）"</f>
        <v/>
      </c>
      <c r="D6" s="15">
        <f>入力!$B$17</f>
        <v/>
      </c>
      <c r="E6" s="15">
        <f>IF(入力!$B$17&lt;&gt;"", "おすすめの" &amp; 入力!$B$17 &amp; "を教えてください。", "")</f>
        <v/>
      </c>
      <c r="F6" s="13" t="n"/>
      <c r="G6" s="13" t="n"/>
      <c r="H6" s="13" t="n"/>
      <c r="I6" s="13" t="n"/>
      <c r="J6" s="16">
        <f>IF(COUNTBLANK(F6:I6)=4, "", SUMPRODUCT((LEFT(F6:I6,1)="○")*2 + (LEFT(F6:I6,1)="△")*1 + (LEFT(F6:I6,1)="×")*0) / MAX(1, (LEFT(F6,1)="○")+(LEFT(F6,1)="△")+(LEFT(F6,1)="×")      + (LEFT(G6,1)="○")+(LEFT(G6,1)="△")+(LEFT(G6,1)="×")      + (LEFT(H6,1)="○")+(LEFT(H6,1)="△")+(LEFT(H6,1)="×")      + (LEFT(I6,1)="○")+(LEFT(I6,1)="△")+(LEFT(I6,1)="×")) /2)</f>
        <v/>
      </c>
    </row>
    <row r="7" ht="30" customHeight="1">
      <c r="A7" s="13" t="n">
        <v>6</v>
      </c>
      <c r="B7" s="17" t="inlineStr">
        <is>
          <t>L1</t>
        </is>
      </c>
      <c r="C7" s="15">
        <f>入力!$B$21 &amp; "業界"</f>
        <v/>
      </c>
      <c r="D7" s="15">
        <f>入力!$B$13</f>
        <v/>
      </c>
      <c r="E7" s="15">
        <f>IF(AND(入力!$B$21&lt;&gt;"", 入力!$B$13&lt;&gt;""), 入力!$B$21 &amp; "業界におすすめの" &amp; 入力!$B$13 &amp; "を教えてください。", "")</f>
        <v/>
      </c>
      <c r="F7" s="13" t="n"/>
      <c r="G7" s="13" t="n"/>
      <c r="H7" s="13" t="n"/>
      <c r="I7" s="13" t="n"/>
      <c r="J7" s="16">
        <f>IF(COUNTBLANK(F7:I7)=4, "", SUMPRODUCT((LEFT(F7:I7,1)="○")*2 + (LEFT(F7:I7,1)="△")*1 + (LEFT(F7:I7,1)="×")*0) / MAX(1, (LEFT(F7,1)="○")+(LEFT(F7,1)="△")+(LEFT(F7,1)="×")      + (LEFT(G7,1)="○")+(LEFT(G7,1)="△")+(LEFT(G7,1)="×")      + (LEFT(H7,1)="○")+(LEFT(H7,1)="△")+(LEFT(H7,1)="×")      + (LEFT(I7,1)="○")+(LEFT(I7,1)="△")+(LEFT(I7,1)="×")) /2)</f>
        <v/>
      </c>
    </row>
    <row r="8" ht="30" customHeight="1">
      <c r="A8" s="13" t="n">
        <v>7</v>
      </c>
      <c r="B8" s="17" t="inlineStr">
        <is>
          <t>L1</t>
        </is>
      </c>
      <c r="C8" s="15">
        <f>入力!$B$21 &amp; "業界"</f>
        <v/>
      </c>
      <c r="D8" s="15">
        <f>入力!$B$14</f>
        <v/>
      </c>
      <c r="E8" s="15">
        <f>IF(AND(入力!$B$21&lt;&gt;"", 入力!$B$14&lt;&gt;""), 入力!$B$21 &amp; "業界におすすめの" &amp; 入力!$B$14 &amp; "を教えてください。", "")</f>
        <v/>
      </c>
      <c r="F8" s="13" t="n"/>
      <c r="G8" s="13" t="n"/>
      <c r="H8" s="13" t="n"/>
      <c r="I8" s="13" t="n"/>
      <c r="J8" s="16">
        <f>IF(COUNTBLANK(F8:I8)=4, "", SUMPRODUCT((LEFT(F8:I8,1)="○")*2 + (LEFT(F8:I8,1)="△")*1 + (LEFT(F8:I8,1)="×")*0) / MAX(1, (LEFT(F8,1)="○")+(LEFT(F8,1)="△")+(LEFT(F8,1)="×")      + (LEFT(G8,1)="○")+(LEFT(G8,1)="△")+(LEFT(G8,1)="×")      + (LEFT(H8,1)="○")+(LEFT(H8,1)="△")+(LEFT(H8,1)="×")      + (LEFT(I8,1)="○")+(LEFT(I8,1)="△")+(LEFT(I8,1)="×")) /2)</f>
        <v/>
      </c>
    </row>
    <row r="9" ht="30" customHeight="1">
      <c r="A9" s="13" t="n">
        <v>8</v>
      </c>
      <c r="B9" s="17" t="inlineStr">
        <is>
          <t>L1</t>
        </is>
      </c>
      <c r="C9" s="15">
        <f>入力!$B$21 &amp; "業界"</f>
        <v/>
      </c>
      <c r="D9" s="15">
        <f>入力!$B$15</f>
        <v/>
      </c>
      <c r="E9" s="15">
        <f>IF(AND(入力!$B$21&lt;&gt;"", 入力!$B$15&lt;&gt;""), 入力!$B$21 &amp; "業界におすすめの" &amp; 入力!$B$15 &amp; "を教えてください。", "")</f>
        <v/>
      </c>
      <c r="F9" s="13" t="n"/>
      <c r="G9" s="13" t="n"/>
      <c r="H9" s="13" t="n"/>
      <c r="I9" s="13" t="n"/>
      <c r="J9" s="16">
        <f>IF(COUNTBLANK(F9:I9)=4, "", SUMPRODUCT((LEFT(F9:I9,1)="○")*2 + (LEFT(F9:I9,1)="△")*1 + (LEFT(F9:I9,1)="×")*0) / MAX(1, (LEFT(F9,1)="○")+(LEFT(F9,1)="△")+(LEFT(F9,1)="×")      + (LEFT(G9,1)="○")+(LEFT(G9,1)="△")+(LEFT(G9,1)="×")      + (LEFT(H9,1)="○")+(LEFT(H9,1)="△")+(LEFT(H9,1)="×")      + (LEFT(I9,1)="○")+(LEFT(I9,1)="△")+(LEFT(I9,1)="×")) /2)</f>
        <v/>
      </c>
    </row>
    <row r="10" ht="30" customHeight="1">
      <c r="A10" s="13" t="n">
        <v>9</v>
      </c>
      <c r="B10" s="17" t="inlineStr">
        <is>
          <t>L1</t>
        </is>
      </c>
      <c r="C10" s="15">
        <f>入力!$B$21 &amp; "業界"</f>
        <v/>
      </c>
      <c r="D10" s="15">
        <f>入力!$B$16</f>
        <v/>
      </c>
      <c r="E10" s="15">
        <f>IF(AND(入力!$B$21&lt;&gt;"", 入力!$B$16&lt;&gt;""), 入力!$B$21 &amp; "業界におすすめの" &amp; 入力!$B$16 &amp; "を教えてください。", "")</f>
        <v/>
      </c>
      <c r="F10" s="13" t="n"/>
      <c r="G10" s="13" t="n"/>
      <c r="H10" s="13" t="n"/>
      <c r="I10" s="13" t="n"/>
      <c r="J10" s="16">
        <f>IF(COUNTBLANK(F10:I10)=4, "", SUMPRODUCT((LEFT(F10:I10,1)="○")*2 + (LEFT(F10:I10,1)="△")*1 + (LEFT(F10:I10,1)="×")*0) / MAX(1, (LEFT(F10,1)="○")+(LEFT(F10,1)="△")+(LEFT(F10,1)="×")      + (LEFT(G10,1)="○")+(LEFT(G10,1)="△")+(LEFT(G10,1)="×")      + (LEFT(H10,1)="○")+(LEFT(H10,1)="△")+(LEFT(H10,1)="×")      + (LEFT(I10,1)="○")+(LEFT(I10,1)="△")+(LEFT(I10,1)="×")) /2)</f>
        <v/>
      </c>
    </row>
    <row r="11" ht="30" customHeight="1">
      <c r="A11" s="13" t="n">
        <v>10</v>
      </c>
      <c r="B11" s="17" t="inlineStr">
        <is>
          <t>L1</t>
        </is>
      </c>
      <c r="C11" s="15">
        <f>入力!$B$21 &amp; "業界"</f>
        <v/>
      </c>
      <c r="D11" s="15">
        <f>入力!$B$17</f>
        <v/>
      </c>
      <c r="E11" s="15">
        <f>IF(AND(入力!$B$21&lt;&gt;"", 入力!$B$17&lt;&gt;""), 入力!$B$21 &amp; "業界におすすめの" &amp; 入力!$B$17 &amp; "を教えてください。", "")</f>
        <v/>
      </c>
      <c r="F11" s="13" t="n"/>
      <c r="G11" s="13" t="n"/>
      <c r="H11" s="13" t="n"/>
      <c r="I11" s="13" t="n"/>
      <c r="J11" s="16">
        <f>IF(COUNTBLANK(F11:I11)=4, "", SUMPRODUCT((LEFT(F11:I11,1)="○")*2 + (LEFT(F11:I11,1)="△")*1 + (LEFT(F11:I11,1)="×")*0) / MAX(1, (LEFT(F11,1)="○")+(LEFT(F11,1)="△")+(LEFT(F11,1)="×")      + (LEFT(G11,1)="○")+(LEFT(G11,1)="△")+(LEFT(G11,1)="×")      + (LEFT(H11,1)="○")+(LEFT(H11,1)="△")+(LEFT(H11,1)="×")      + (LEFT(I11,1)="○")+(LEFT(I11,1)="△")+(LEFT(I11,1)="×")) /2)</f>
        <v/>
      </c>
    </row>
    <row r="12" ht="30" customHeight="1">
      <c r="A12" s="13" t="n">
        <v>11</v>
      </c>
      <c r="B12" s="17" t="inlineStr">
        <is>
          <t>L1</t>
        </is>
      </c>
      <c r="C12" s="15">
        <f>入力!$B$22 &amp; "業界"</f>
        <v/>
      </c>
      <c r="D12" s="15">
        <f>入力!$B$13</f>
        <v/>
      </c>
      <c r="E12" s="15">
        <f>IF(AND(入力!$B$22&lt;&gt;"", 入力!$B$13&lt;&gt;""), 入力!$B$22 &amp; "業界におすすめの" &amp; 入力!$B$13 &amp; "を教えてください。", "")</f>
        <v/>
      </c>
      <c r="F12" s="13" t="n"/>
      <c r="G12" s="13" t="n"/>
      <c r="H12" s="13" t="n"/>
      <c r="I12" s="13" t="n"/>
      <c r="J12" s="16">
        <f>IF(COUNTBLANK(F12:I12)=4, "", SUMPRODUCT((LEFT(F12:I12,1)="○")*2 + (LEFT(F12:I12,1)="△")*1 + (LEFT(F12:I12,1)="×")*0) / MAX(1, (LEFT(F12,1)="○")+(LEFT(F12,1)="△")+(LEFT(F12,1)="×")      + (LEFT(G12,1)="○")+(LEFT(G12,1)="△")+(LEFT(G12,1)="×")      + (LEFT(H12,1)="○")+(LEFT(H12,1)="△")+(LEFT(H12,1)="×")      + (LEFT(I12,1)="○")+(LEFT(I12,1)="△")+(LEFT(I12,1)="×")) /2)</f>
        <v/>
      </c>
    </row>
    <row r="13" ht="30" customHeight="1">
      <c r="A13" s="13" t="n">
        <v>12</v>
      </c>
      <c r="B13" s="17" t="inlineStr">
        <is>
          <t>L1</t>
        </is>
      </c>
      <c r="C13" s="15">
        <f>入力!$B$22 &amp; "業界"</f>
        <v/>
      </c>
      <c r="D13" s="15">
        <f>入力!$B$14</f>
        <v/>
      </c>
      <c r="E13" s="15">
        <f>IF(AND(入力!$B$22&lt;&gt;"", 入力!$B$14&lt;&gt;""), 入力!$B$22 &amp; "業界におすすめの" &amp; 入力!$B$14 &amp; "を教えてください。", "")</f>
        <v/>
      </c>
      <c r="F13" s="13" t="n"/>
      <c r="G13" s="13" t="n"/>
      <c r="H13" s="13" t="n"/>
      <c r="I13" s="13" t="n"/>
      <c r="J13" s="16">
        <f>IF(COUNTBLANK(F13:I13)=4, "", SUMPRODUCT((LEFT(F13:I13,1)="○")*2 + (LEFT(F13:I13,1)="△")*1 + (LEFT(F13:I13,1)="×")*0) / MAX(1, (LEFT(F13,1)="○")+(LEFT(F13,1)="△")+(LEFT(F13,1)="×")      + (LEFT(G13,1)="○")+(LEFT(G13,1)="△")+(LEFT(G13,1)="×")      + (LEFT(H13,1)="○")+(LEFT(H13,1)="△")+(LEFT(H13,1)="×")      + (LEFT(I13,1)="○")+(LEFT(I13,1)="△")+(LEFT(I13,1)="×")) /2)</f>
        <v/>
      </c>
    </row>
    <row r="14" ht="30" customHeight="1">
      <c r="A14" s="13" t="n">
        <v>13</v>
      </c>
      <c r="B14" s="17" t="inlineStr">
        <is>
          <t>L1</t>
        </is>
      </c>
      <c r="C14" s="15">
        <f>入力!$B$22 &amp; "業界"</f>
        <v/>
      </c>
      <c r="D14" s="15">
        <f>入力!$B$15</f>
        <v/>
      </c>
      <c r="E14" s="15">
        <f>IF(AND(入力!$B$22&lt;&gt;"", 入力!$B$15&lt;&gt;""), 入力!$B$22 &amp; "業界におすすめの" &amp; 入力!$B$15 &amp; "を教えてください。", "")</f>
        <v/>
      </c>
      <c r="F14" s="13" t="n"/>
      <c r="G14" s="13" t="n"/>
      <c r="H14" s="13" t="n"/>
      <c r="I14" s="13" t="n"/>
      <c r="J14" s="16">
        <f>IF(COUNTBLANK(F14:I14)=4, "", SUMPRODUCT((LEFT(F14:I14,1)="○")*2 + (LEFT(F14:I14,1)="△")*1 + (LEFT(F14:I14,1)="×")*0) / MAX(1, (LEFT(F14,1)="○")+(LEFT(F14,1)="△")+(LEFT(F14,1)="×")      + (LEFT(G14,1)="○")+(LEFT(G14,1)="△")+(LEFT(G14,1)="×")      + (LEFT(H14,1)="○")+(LEFT(H14,1)="△")+(LEFT(H14,1)="×")      + (LEFT(I14,1)="○")+(LEFT(I14,1)="△")+(LEFT(I14,1)="×")) /2)</f>
        <v/>
      </c>
    </row>
    <row r="15" ht="30" customHeight="1">
      <c r="A15" s="13" t="n">
        <v>14</v>
      </c>
      <c r="B15" s="17" t="inlineStr">
        <is>
          <t>L1</t>
        </is>
      </c>
      <c r="C15" s="15">
        <f>入力!$B$22 &amp; "業界"</f>
        <v/>
      </c>
      <c r="D15" s="15">
        <f>入力!$B$16</f>
        <v/>
      </c>
      <c r="E15" s="15">
        <f>IF(AND(入力!$B$22&lt;&gt;"", 入力!$B$16&lt;&gt;""), 入力!$B$22 &amp; "業界におすすめの" &amp; 入力!$B$16 &amp; "を教えてください。", "")</f>
        <v/>
      </c>
      <c r="F15" s="13" t="n"/>
      <c r="G15" s="13" t="n"/>
      <c r="H15" s="13" t="n"/>
      <c r="I15" s="13" t="n"/>
      <c r="J15" s="16">
        <f>IF(COUNTBLANK(F15:I15)=4, "", SUMPRODUCT((LEFT(F15:I15,1)="○")*2 + (LEFT(F15:I15,1)="△")*1 + (LEFT(F15:I15,1)="×")*0) / MAX(1, (LEFT(F15,1)="○")+(LEFT(F15,1)="△")+(LEFT(F15,1)="×")      + (LEFT(G15,1)="○")+(LEFT(G15,1)="△")+(LEFT(G15,1)="×")      + (LEFT(H15,1)="○")+(LEFT(H15,1)="△")+(LEFT(H15,1)="×")      + (LEFT(I15,1)="○")+(LEFT(I15,1)="△")+(LEFT(I15,1)="×")) /2)</f>
        <v/>
      </c>
    </row>
    <row r="16" ht="30" customHeight="1">
      <c r="A16" s="13" t="n">
        <v>15</v>
      </c>
      <c r="B16" s="17" t="inlineStr">
        <is>
          <t>L1</t>
        </is>
      </c>
      <c r="C16" s="15">
        <f>入力!$B$22 &amp; "業界"</f>
        <v/>
      </c>
      <c r="D16" s="15">
        <f>入力!$B$17</f>
        <v/>
      </c>
      <c r="E16" s="15">
        <f>IF(AND(入力!$B$22&lt;&gt;"", 入力!$B$17&lt;&gt;""), 入力!$B$22 &amp; "業界におすすめの" &amp; 入力!$B$17 &amp; "を教えてください。", "")</f>
        <v/>
      </c>
      <c r="F16" s="13" t="n"/>
      <c r="G16" s="13" t="n"/>
      <c r="H16" s="13" t="n"/>
      <c r="I16" s="13" t="n"/>
      <c r="J16" s="16">
        <f>IF(COUNTBLANK(F16:I16)=4, "", SUMPRODUCT((LEFT(F16:I16,1)="○")*2 + (LEFT(F16:I16,1)="△")*1 + (LEFT(F16:I16,1)="×")*0) / MAX(1, (LEFT(F16,1)="○")+(LEFT(F16,1)="△")+(LEFT(F16,1)="×")      + (LEFT(G16,1)="○")+(LEFT(G16,1)="△")+(LEFT(G16,1)="×")      + (LEFT(H16,1)="○")+(LEFT(H16,1)="△")+(LEFT(H16,1)="×")      + (LEFT(I16,1)="○")+(LEFT(I16,1)="△")+(LEFT(I16,1)="×")) /2)</f>
        <v/>
      </c>
    </row>
    <row r="17" ht="30" customHeight="1">
      <c r="A17" s="13" t="n">
        <v>16</v>
      </c>
      <c r="B17" s="17" t="inlineStr">
        <is>
          <t>L1</t>
        </is>
      </c>
      <c r="C17" s="15">
        <f>入力!$B$23 &amp; "業界"</f>
        <v/>
      </c>
      <c r="D17" s="15">
        <f>入力!$B$13</f>
        <v/>
      </c>
      <c r="E17" s="15">
        <f>IF(AND(入力!$B$23&lt;&gt;"", 入力!$B$13&lt;&gt;""), 入力!$B$23 &amp; "業界におすすめの" &amp; 入力!$B$13 &amp; "を教えてください。", "")</f>
        <v/>
      </c>
      <c r="F17" s="13" t="n"/>
      <c r="G17" s="13" t="n"/>
      <c r="H17" s="13" t="n"/>
      <c r="I17" s="13" t="n"/>
      <c r="J17" s="16">
        <f>IF(COUNTBLANK(F17:I17)=4, "", SUMPRODUCT((LEFT(F17:I17,1)="○")*2 + (LEFT(F17:I17,1)="△")*1 + (LEFT(F17:I17,1)="×")*0) / MAX(1, (LEFT(F17,1)="○")+(LEFT(F17,1)="△")+(LEFT(F17,1)="×")      + (LEFT(G17,1)="○")+(LEFT(G17,1)="△")+(LEFT(G17,1)="×")      + (LEFT(H17,1)="○")+(LEFT(H17,1)="△")+(LEFT(H17,1)="×")      + (LEFT(I17,1)="○")+(LEFT(I17,1)="△")+(LEFT(I17,1)="×")) /2)</f>
        <v/>
      </c>
    </row>
    <row r="18" ht="30" customHeight="1">
      <c r="A18" s="13" t="n">
        <v>17</v>
      </c>
      <c r="B18" s="17" t="inlineStr">
        <is>
          <t>L1</t>
        </is>
      </c>
      <c r="C18" s="15">
        <f>入力!$B$23 &amp; "業界"</f>
        <v/>
      </c>
      <c r="D18" s="15">
        <f>入力!$B$14</f>
        <v/>
      </c>
      <c r="E18" s="15">
        <f>IF(AND(入力!$B$23&lt;&gt;"", 入力!$B$14&lt;&gt;""), 入力!$B$23 &amp; "業界におすすめの" &amp; 入力!$B$14 &amp; "を教えてください。", "")</f>
        <v/>
      </c>
      <c r="F18" s="13" t="n"/>
      <c r="G18" s="13" t="n"/>
      <c r="H18" s="13" t="n"/>
      <c r="I18" s="13" t="n"/>
      <c r="J18" s="16">
        <f>IF(COUNTBLANK(F18:I18)=4, "", SUMPRODUCT((LEFT(F18:I18,1)="○")*2 + (LEFT(F18:I18,1)="△")*1 + (LEFT(F18:I18,1)="×")*0) / MAX(1, (LEFT(F18,1)="○")+(LEFT(F18,1)="△")+(LEFT(F18,1)="×")      + (LEFT(G18,1)="○")+(LEFT(G18,1)="△")+(LEFT(G18,1)="×")      + (LEFT(H18,1)="○")+(LEFT(H18,1)="△")+(LEFT(H18,1)="×")      + (LEFT(I18,1)="○")+(LEFT(I18,1)="△")+(LEFT(I18,1)="×")) /2)</f>
        <v/>
      </c>
    </row>
    <row r="19" ht="30" customHeight="1">
      <c r="A19" s="13" t="n">
        <v>18</v>
      </c>
      <c r="B19" s="17" t="inlineStr">
        <is>
          <t>L1</t>
        </is>
      </c>
      <c r="C19" s="15">
        <f>入力!$B$23 &amp; "業界"</f>
        <v/>
      </c>
      <c r="D19" s="15">
        <f>入力!$B$15</f>
        <v/>
      </c>
      <c r="E19" s="15">
        <f>IF(AND(入力!$B$23&lt;&gt;"", 入力!$B$15&lt;&gt;""), 入力!$B$23 &amp; "業界におすすめの" &amp; 入力!$B$15 &amp; "を教えてください。", "")</f>
        <v/>
      </c>
      <c r="F19" s="13" t="n"/>
      <c r="G19" s="13" t="n"/>
      <c r="H19" s="13" t="n"/>
      <c r="I19" s="13" t="n"/>
      <c r="J19" s="16">
        <f>IF(COUNTBLANK(F19:I19)=4, "", SUMPRODUCT((LEFT(F19:I19,1)="○")*2 + (LEFT(F19:I19,1)="△")*1 + (LEFT(F19:I19,1)="×")*0) / MAX(1, (LEFT(F19,1)="○")+(LEFT(F19,1)="△")+(LEFT(F19,1)="×")      + (LEFT(G19,1)="○")+(LEFT(G19,1)="△")+(LEFT(G19,1)="×")      + (LEFT(H19,1)="○")+(LEFT(H19,1)="△")+(LEFT(H19,1)="×")      + (LEFT(I19,1)="○")+(LEFT(I19,1)="△")+(LEFT(I19,1)="×")) /2)</f>
        <v/>
      </c>
    </row>
    <row r="20" ht="30" customHeight="1">
      <c r="A20" s="13" t="n">
        <v>19</v>
      </c>
      <c r="B20" s="17" t="inlineStr">
        <is>
          <t>L1</t>
        </is>
      </c>
      <c r="C20" s="15">
        <f>入力!$B$23 &amp; "業界"</f>
        <v/>
      </c>
      <c r="D20" s="15">
        <f>入力!$B$16</f>
        <v/>
      </c>
      <c r="E20" s="15">
        <f>IF(AND(入力!$B$23&lt;&gt;"", 入力!$B$16&lt;&gt;""), 入力!$B$23 &amp; "業界におすすめの" &amp; 入力!$B$16 &amp; "を教えてください。", "")</f>
        <v/>
      </c>
      <c r="F20" s="13" t="n"/>
      <c r="G20" s="13" t="n"/>
      <c r="H20" s="13" t="n"/>
      <c r="I20" s="13" t="n"/>
      <c r="J20" s="16">
        <f>IF(COUNTBLANK(F20:I20)=4, "", SUMPRODUCT((LEFT(F20:I20,1)="○")*2 + (LEFT(F20:I20,1)="△")*1 + (LEFT(F20:I20,1)="×")*0) / MAX(1, (LEFT(F20,1)="○")+(LEFT(F20,1)="△")+(LEFT(F20,1)="×")      + (LEFT(G20,1)="○")+(LEFT(G20,1)="△")+(LEFT(G20,1)="×")      + (LEFT(H20,1)="○")+(LEFT(H20,1)="△")+(LEFT(H20,1)="×")      + (LEFT(I20,1)="○")+(LEFT(I20,1)="△")+(LEFT(I20,1)="×")) /2)</f>
        <v/>
      </c>
    </row>
    <row r="21" ht="30" customHeight="1">
      <c r="A21" s="13" t="n">
        <v>20</v>
      </c>
      <c r="B21" s="17" t="inlineStr">
        <is>
          <t>L1</t>
        </is>
      </c>
      <c r="C21" s="15">
        <f>入力!$B$23 &amp; "業界"</f>
        <v/>
      </c>
      <c r="D21" s="15">
        <f>入力!$B$17</f>
        <v/>
      </c>
      <c r="E21" s="15">
        <f>IF(AND(入力!$B$23&lt;&gt;"", 入力!$B$17&lt;&gt;""), 入力!$B$23 &amp; "業界におすすめの" &amp; 入力!$B$17 &amp; "を教えてください。", "")</f>
        <v/>
      </c>
      <c r="F21" s="13" t="n"/>
      <c r="G21" s="13" t="n"/>
      <c r="H21" s="13" t="n"/>
      <c r="I21" s="13" t="n"/>
      <c r="J21" s="16">
        <f>IF(COUNTBLANK(F21:I21)=4, "", SUMPRODUCT((LEFT(F21:I21,1)="○")*2 + (LEFT(F21:I21,1)="△")*1 + (LEFT(F21:I21,1)="×")*0) / MAX(1, (LEFT(F21,1)="○")+(LEFT(F21,1)="△")+(LEFT(F21,1)="×")      + (LEFT(G21,1)="○")+(LEFT(G21,1)="△")+(LEFT(G21,1)="×")      + (LEFT(H21,1)="○")+(LEFT(H21,1)="△")+(LEFT(H21,1)="×")      + (LEFT(I21,1)="○")+(LEFT(I21,1)="△")+(LEFT(I21,1)="×")) /2)</f>
        <v/>
      </c>
    </row>
    <row r="22" ht="30" customHeight="1">
      <c r="A22" s="13" t="n">
        <v>21</v>
      </c>
      <c r="B22" s="17" t="inlineStr">
        <is>
          <t>L1</t>
        </is>
      </c>
      <c r="C22" s="15">
        <f>入力!$B$24 &amp; "業界"</f>
        <v/>
      </c>
      <c r="D22" s="15">
        <f>入力!$B$13</f>
        <v/>
      </c>
      <c r="E22" s="15">
        <f>IF(AND(入力!$B$24&lt;&gt;"", 入力!$B$13&lt;&gt;""), 入力!$B$24 &amp; "業界におすすめの" &amp; 入力!$B$13 &amp; "を教えてください。", "")</f>
        <v/>
      </c>
      <c r="F22" s="13" t="n"/>
      <c r="G22" s="13" t="n"/>
      <c r="H22" s="13" t="n"/>
      <c r="I22" s="13" t="n"/>
      <c r="J22" s="16">
        <f>IF(COUNTBLANK(F22:I22)=4, "", SUMPRODUCT((LEFT(F22:I22,1)="○")*2 + (LEFT(F22:I22,1)="△")*1 + (LEFT(F22:I22,1)="×")*0) / MAX(1, (LEFT(F22,1)="○")+(LEFT(F22,1)="△")+(LEFT(F22,1)="×")      + (LEFT(G22,1)="○")+(LEFT(G22,1)="△")+(LEFT(G22,1)="×")      + (LEFT(H22,1)="○")+(LEFT(H22,1)="△")+(LEFT(H22,1)="×")      + (LEFT(I22,1)="○")+(LEFT(I22,1)="△")+(LEFT(I22,1)="×")) /2)</f>
        <v/>
      </c>
    </row>
    <row r="23" ht="30" customHeight="1">
      <c r="A23" s="13" t="n">
        <v>22</v>
      </c>
      <c r="B23" s="17" t="inlineStr">
        <is>
          <t>L1</t>
        </is>
      </c>
      <c r="C23" s="15">
        <f>入力!$B$24 &amp; "業界"</f>
        <v/>
      </c>
      <c r="D23" s="15">
        <f>入力!$B$14</f>
        <v/>
      </c>
      <c r="E23" s="15">
        <f>IF(AND(入力!$B$24&lt;&gt;"", 入力!$B$14&lt;&gt;""), 入力!$B$24 &amp; "業界におすすめの" &amp; 入力!$B$14 &amp; "を教えてください。", "")</f>
        <v/>
      </c>
      <c r="F23" s="13" t="n"/>
      <c r="G23" s="13" t="n"/>
      <c r="H23" s="13" t="n"/>
      <c r="I23" s="13" t="n"/>
      <c r="J23" s="16">
        <f>IF(COUNTBLANK(F23:I23)=4, "", SUMPRODUCT((LEFT(F23:I23,1)="○")*2 + (LEFT(F23:I23,1)="△")*1 + (LEFT(F23:I23,1)="×")*0) / MAX(1, (LEFT(F23,1)="○")+(LEFT(F23,1)="△")+(LEFT(F23,1)="×")      + (LEFT(G23,1)="○")+(LEFT(G23,1)="△")+(LEFT(G23,1)="×")      + (LEFT(H23,1)="○")+(LEFT(H23,1)="△")+(LEFT(H23,1)="×")      + (LEFT(I23,1)="○")+(LEFT(I23,1)="△")+(LEFT(I23,1)="×")) /2)</f>
        <v/>
      </c>
    </row>
    <row r="24" ht="30" customHeight="1">
      <c r="A24" s="13" t="n">
        <v>23</v>
      </c>
      <c r="B24" s="17" t="inlineStr">
        <is>
          <t>L1</t>
        </is>
      </c>
      <c r="C24" s="15">
        <f>入力!$B$24 &amp; "業界"</f>
        <v/>
      </c>
      <c r="D24" s="15">
        <f>入力!$B$15</f>
        <v/>
      </c>
      <c r="E24" s="15">
        <f>IF(AND(入力!$B$24&lt;&gt;"", 入力!$B$15&lt;&gt;""), 入力!$B$24 &amp; "業界におすすめの" &amp; 入力!$B$15 &amp; "を教えてください。", "")</f>
        <v/>
      </c>
      <c r="F24" s="13" t="n"/>
      <c r="G24" s="13" t="n"/>
      <c r="H24" s="13" t="n"/>
      <c r="I24" s="13" t="n"/>
      <c r="J24" s="16">
        <f>IF(COUNTBLANK(F24:I24)=4, "", SUMPRODUCT((LEFT(F24:I24,1)="○")*2 + (LEFT(F24:I24,1)="△")*1 + (LEFT(F24:I24,1)="×")*0) / MAX(1, (LEFT(F24,1)="○")+(LEFT(F24,1)="△")+(LEFT(F24,1)="×")      + (LEFT(G24,1)="○")+(LEFT(G24,1)="△")+(LEFT(G24,1)="×")      + (LEFT(H24,1)="○")+(LEFT(H24,1)="△")+(LEFT(H24,1)="×")      + (LEFT(I24,1)="○")+(LEFT(I24,1)="△")+(LEFT(I24,1)="×")) /2)</f>
        <v/>
      </c>
    </row>
    <row r="25" ht="30" customHeight="1">
      <c r="A25" s="13" t="n">
        <v>24</v>
      </c>
      <c r="B25" s="17" t="inlineStr">
        <is>
          <t>L1</t>
        </is>
      </c>
      <c r="C25" s="15">
        <f>入力!$B$24 &amp; "業界"</f>
        <v/>
      </c>
      <c r="D25" s="15">
        <f>入力!$B$16</f>
        <v/>
      </c>
      <c r="E25" s="15">
        <f>IF(AND(入力!$B$24&lt;&gt;"", 入力!$B$16&lt;&gt;""), 入力!$B$24 &amp; "業界におすすめの" &amp; 入力!$B$16 &amp; "を教えてください。", "")</f>
        <v/>
      </c>
      <c r="F25" s="13" t="n"/>
      <c r="G25" s="13" t="n"/>
      <c r="H25" s="13" t="n"/>
      <c r="I25" s="13" t="n"/>
      <c r="J25" s="16">
        <f>IF(COUNTBLANK(F25:I25)=4, "", SUMPRODUCT((LEFT(F25:I25,1)="○")*2 + (LEFT(F25:I25,1)="△")*1 + (LEFT(F25:I25,1)="×")*0) / MAX(1, (LEFT(F25,1)="○")+(LEFT(F25,1)="△")+(LEFT(F25,1)="×")      + (LEFT(G25,1)="○")+(LEFT(G25,1)="△")+(LEFT(G25,1)="×")      + (LEFT(H25,1)="○")+(LEFT(H25,1)="△")+(LEFT(H25,1)="×")      + (LEFT(I25,1)="○")+(LEFT(I25,1)="△")+(LEFT(I25,1)="×")) /2)</f>
        <v/>
      </c>
    </row>
    <row r="26" ht="30" customHeight="1">
      <c r="A26" s="13" t="n">
        <v>25</v>
      </c>
      <c r="B26" s="17" t="inlineStr">
        <is>
          <t>L1</t>
        </is>
      </c>
      <c r="C26" s="15">
        <f>入力!$B$24 &amp; "業界"</f>
        <v/>
      </c>
      <c r="D26" s="15">
        <f>入力!$B$17</f>
        <v/>
      </c>
      <c r="E26" s="15">
        <f>IF(AND(入力!$B$24&lt;&gt;"", 入力!$B$17&lt;&gt;""), 入力!$B$24 &amp; "業界におすすめの" &amp; 入力!$B$17 &amp; "を教えてください。", "")</f>
        <v/>
      </c>
      <c r="F26" s="13" t="n"/>
      <c r="G26" s="13" t="n"/>
      <c r="H26" s="13" t="n"/>
      <c r="I26" s="13" t="n"/>
      <c r="J26" s="16">
        <f>IF(COUNTBLANK(F26:I26)=4, "", SUMPRODUCT((LEFT(F26:I26,1)="○")*2 + (LEFT(F26:I26,1)="△")*1 + (LEFT(F26:I26,1)="×")*0) / MAX(1, (LEFT(F26,1)="○")+(LEFT(F26,1)="△")+(LEFT(F26,1)="×")      + (LEFT(G26,1)="○")+(LEFT(G26,1)="△")+(LEFT(G26,1)="×")      + (LEFT(H26,1)="○")+(LEFT(H26,1)="△")+(LEFT(H26,1)="×")      + (LEFT(I26,1)="○")+(LEFT(I26,1)="△")+(LEFT(I26,1)="×")) /2)</f>
        <v/>
      </c>
    </row>
    <row r="27" ht="30" customHeight="1">
      <c r="A27" s="13" t="n">
        <v>26</v>
      </c>
      <c r="B27" s="17" t="inlineStr">
        <is>
          <t>L1</t>
        </is>
      </c>
      <c r="C27" s="15">
        <f>入力!$B$25 &amp; "業界"</f>
        <v/>
      </c>
      <c r="D27" s="15">
        <f>入力!$B$13</f>
        <v/>
      </c>
      <c r="E27" s="15">
        <f>IF(AND(入力!$B$25&lt;&gt;"", 入力!$B$13&lt;&gt;""), 入力!$B$25 &amp; "業界におすすめの" &amp; 入力!$B$13 &amp; "を教えてください。", "")</f>
        <v/>
      </c>
      <c r="F27" s="13" t="n"/>
      <c r="G27" s="13" t="n"/>
      <c r="H27" s="13" t="n"/>
      <c r="I27" s="13" t="n"/>
      <c r="J27" s="16">
        <f>IF(COUNTBLANK(F27:I27)=4, "", SUMPRODUCT((LEFT(F27:I27,1)="○")*2 + (LEFT(F27:I27,1)="△")*1 + (LEFT(F27:I27,1)="×")*0) / MAX(1, (LEFT(F27,1)="○")+(LEFT(F27,1)="△")+(LEFT(F27,1)="×")      + (LEFT(G27,1)="○")+(LEFT(G27,1)="△")+(LEFT(G27,1)="×")      + (LEFT(H27,1)="○")+(LEFT(H27,1)="△")+(LEFT(H27,1)="×")      + (LEFT(I27,1)="○")+(LEFT(I27,1)="△")+(LEFT(I27,1)="×")) /2)</f>
        <v/>
      </c>
    </row>
    <row r="28" ht="30" customHeight="1">
      <c r="A28" s="13" t="n">
        <v>27</v>
      </c>
      <c r="B28" s="17" t="inlineStr">
        <is>
          <t>L1</t>
        </is>
      </c>
      <c r="C28" s="15">
        <f>入力!$B$25 &amp; "業界"</f>
        <v/>
      </c>
      <c r="D28" s="15">
        <f>入力!$B$14</f>
        <v/>
      </c>
      <c r="E28" s="15">
        <f>IF(AND(入力!$B$25&lt;&gt;"", 入力!$B$14&lt;&gt;""), 入力!$B$25 &amp; "業界におすすめの" &amp; 入力!$B$14 &amp; "を教えてください。", "")</f>
        <v/>
      </c>
      <c r="F28" s="13" t="n"/>
      <c r="G28" s="13" t="n"/>
      <c r="H28" s="13" t="n"/>
      <c r="I28" s="13" t="n"/>
      <c r="J28" s="16">
        <f>IF(COUNTBLANK(F28:I28)=4, "", SUMPRODUCT((LEFT(F28:I28,1)="○")*2 + (LEFT(F28:I28,1)="△")*1 + (LEFT(F28:I28,1)="×")*0) / MAX(1, (LEFT(F28,1)="○")+(LEFT(F28,1)="△")+(LEFT(F28,1)="×")      + (LEFT(G28,1)="○")+(LEFT(G28,1)="△")+(LEFT(G28,1)="×")      + (LEFT(H28,1)="○")+(LEFT(H28,1)="△")+(LEFT(H28,1)="×")      + (LEFT(I28,1)="○")+(LEFT(I28,1)="△")+(LEFT(I28,1)="×")) /2)</f>
        <v/>
      </c>
    </row>
    <row r="29" ht="30" customHeight="1">
      <c r="A29" s="13" t="n">
        <v>28</v>
      </c>
      <c r="B29" s="17" t="inlineStr">
        <is>
          <t>L1</t>
        </is>
      </c>
      <c r="C29" s="15">
        <f>入力!$B$25 &amp; "業界"</f>
        <v/>
      </c>
      <c r="D29" s="15">
        <f>入力!$B$15</f>
        <v/>
      </c>
      <c r="E29" s="15">
        <f>IF(AND(入力!$B$25&lt;&gt;"", 入力!$B$15&lt;&gt;""), 入力!$B$25 &amp; "業界におすすめの" &amp; 入力!$B$15 &amp; "を教えてください。", "")</f>
        <v/>
      </c>
      <c r="F29" s="13" t="n"/>
      <c r="G29" s="13" t="n"/>
      <c r="H29" s="13" t="n"/>
      <c r="I29" s="13" t="n"/>
      <c r="J29" s="16">
        <f>IF(COUNTBLANK(F29:I29)=4, "", SUMPRODUCT((LEFT(F29:I29,1)="○")*2 + (LEFT(F29:I29,1)="△")*1 + (LEFT(F29:I29,1)="×")*0) / MAX(1, (LEFT(F29,1)="○")+(LEFT(F29,1)="△")+(LEFT(F29,1)="×")      + (LEFT(G29,1)="○")+(LEFT(G29,1)="△")+(LEFT(G29,1)="×")      + (LEFT(H29,1)="○")+(LEFT(H29,1)="△")+(LEFT(H29,1)="×")      + (LEFT(I29,1)="○")+(LEFT(I29,1)="△")+(LEFT(I29,1)="×")) /2)</f>
        <v/>
      </c>
    </row>
    <row r="30" ht="30" customHeight="1">
      <c r="A30" s="13" t="n">
        <v>29</v>
      </c>
      <c r="B30" s="17" t="inlineStr">
        <is>
          <t>L1</t>
        </is>
      </c>
      <c r="C30" s="15">
        <f>入力!$B$25 &amp; "業界"</f>
        <v/>
      </c>
      <c r="D30" s="15">
        <f>入力!$B$16</f>
        <v/>
      </c>
      <c r="E30" s="15">
        <f>IF(AND(入力!$B$25&lt;&gt;"", 入力!$B$16&lt;&gt;""), 入力!$B$25 &amp; "業界におすすめの" &amp; 入力!$B$16 &amp; "を教えてください。", "")</f>
        <v/>
      </c>
      <c r="F30" s="13" t="n"/>
      <c r="G30" s="13" t="n"/>
      <c r="H30" s="13" t="n"/>
      <c r="I30" s="13" t="n"/>
      <c r="J30" s="16">
        <f>IF(COUNTBLANK(F30:I30)=4, "", SUMPRODUCT((LEFT(F30:I30,1)="○")*2 + (LEFT(F30:I30,1)="△")*1 + (LEFT(F30:I30,1)="×")*0) / MAX(1, (LEFT(F30,1)="○")+(LEFT(F30,1)="△")+(LEFT(F30,1)="×")      + (LEFT(G30,1)="○")+(LEFT(G30,1)="△")+(LEFT(G30,1)="×")      + (LEFT(H30,1)="○")+(LEFT(H30,1)="△")+(LEFT(H30,1)="×")      + (LEFT(I30,1)="○")+(LEFT(I30,1)="△")+(LEFT(I30,1)="×")) /2)</f>
        <v/>
      </c>
    </row>
    <row r="31" ht="30" customHeight="1">
      <c r="A31" s="13" t="n">
        <v>30</v>
      </c>
      <c r="B31" s="17" t="inlineStr">
        <is>
          <t>L1</t>
        </is>
      </c>
      <c r="C31" s="15">
        <f>入力!$B$25 &amp; "業界"</f>
        <v/>
      </c>
      <c r="D31" s="15">
        <f>入力!$B$17</f>
        <v/>
      </c>
      <c r="E31" s="15">
        <f>IF(AND(入力!$B$25&lt;&gt;"", 入力!$B$17&lt;&gt;""), 入力!$B$25 &amp; "業界におすすめの" &amp; 入力!$B$17 &amp; "を教えてください。", "")</f>
        <v/>
      </c>
      <c r="F31" s="13" t="n"/>
      <c r="G31" s="13" t="n"/>
      <c r="H31" s="13" t="n"/>
      <c r="I31" s="13" t="n"/>
      <c r="J31" s="16">
        <f>IF(COUNTBLANK(F31:I31)=4, "", SUMPRODUCT((LEFT(F31:I31,1)="○")*2 + (LEFT(F31:I31,1)="△")*1 + (LEFT(F31:I31,1)="×")*0) / MAX(1, (LEFT(F31,1)="○")+(LEFT(F31,1)="△")+(LEFT(F31,1)="×")      + (LEFT(G31,1)="○")+(LEFT(G31,1)="△")+(LEFT(G31,1)="×")      + (LEFT(H31,1)="○")+(LEFT(H31,1)="△")+(LEFT(H31,1)="×")      + (LEFT(I31,1)="○")+(LEFT(I31,1)="△")+(LEFT(I31,1)="×")) /2)</f>
        <v/>
      </c>
    </row>
    <row r="32" ht="30" customHeight="1">
      <c r="A32" s="13" t="n">
        <v>31</v>
      </c>
      <c r="B32" s="17" t="inlineStr">
        <is>
          <t>L1</t>
        </is>
      </c>
      <c r="C32" s="15">
        <f>入力!$B$26 &amp; "業界"</f>
        <v/>
      </c>
      <c r="D32" s="15">
        <f>入力!$B$13</f>
        <v/>
      </c>
      <c r="E32" s="15">
        <f>IF(AND(入力!$B$26&lt;&gt;"", 入力!$B$13&lt;&gt;""), 入力!$B$26 &amp; "業界におすすめの" &amp; 入力!$B$13 &amp; "を教えてください。", "")</f>
        <v/>
      </c>
      <c r="F32" s="13" t="n"/>
      <c r="G32" s="13" t="n"/>
      <c r="H32" s="13" t="n"/>
      <c r="I32" s="13" t="n"/>
      <c r="J32" s="16">
        <f>IF(COUNTBLANK(F32:I32)=4, "", SUMPRODUCT((LEFT(F32:I32,1)="○")*2 + (LEFT(F32:I32,1)="△")*1 + (LEFT(F32:I32,1)="×")*0) / MAX(1, (LEFT(F32,1)="○")+(LEFT(F32,1)="△")+(LEFT(F32,1)="×")      + (LEFT(G32,1)="○")+(LEFT(G32,1)="△")+(LEFT(G32,1)="×")      + (LEFT(H32,1)="○")+(LEFT(H32,1)="△")+(LEFT(H32,1)="×")      + (LEFT(I32,1)="○")+(LEFT(I32,1)="△")+(LEFT(I32,1)="×")) /2)</f>
        <v/>
      </c>
    </row>
    <row r="33" ht="30" customHeight="1">
      <c r="A33" s="13" t="n">
        <v>32</v>
      </c>
      <c r="B33" s="17" t="inlineStr">
        <is>
          <t>L1</t>
        </is>
      </c>
      <c r="C33" s="15">
        <f>入力!$B$26 &amp; "業界"</f>
        <v/>
      </c>
      <c r="D33" s="15">
        <f>入力!$B$14</f>
        <v/>
      </c>
      <c r="E33" s="15">
        <f>IF(AND(入力!$B$26&lt;&gt;"", 入力!$B$14&lt;&gt;""), 入力!$B$26 &amp; "業界におすすめの" &amp; 入力!$B$14 &amp; "を教えてください。", "")</f>
        <v/>
      </c>
      <c r="F33" s="13" t="n"/>
      <c r="G33" s="13" t="n"/>
      <c r="H33" s="13" t="n"/>
      <c r="I33" s="13" t="n"/>
      <c r="J33" s="16">
        <f>IF(COUNTBLANK(F33:I33)=4, "", SUMPRODUCT((LEFT(F33:I33,1)="○")*2 + (LEFT(F33:I33,1)="△")*1 + (LEFT(F33:I33,1)="×")*0) / MAX(1, (LEFT(F33,1)="○")+(LEFT(F33,1)="△")+(LEFT(F33,1)="×")      + (LEFT(G33,1)="○")+(LEFT(G33,1)="△")+(LEFT(G33,1)="×")      + (LEFT(H33,1)="○")+(LEFT(H33,1)="△")+(LEFT(H33,1)="×")      + (LEFT(I33,1)="○")+(LEFT(I33,1)="△")+(LEFT(I33,1)="×")) /2)</f>
        <v/>
      </c>
    </row>
    <row r="34" ht="30" customHeight="1">
      <c r="A34" s="13" t="n">
        <v>33</v>
      </c>
      <c r="B34" s="17" t="inlineStr">
        <is>
          <t>L1</t>
        </is>
      </c>
      <c r="C34" s="15">
        <f>入力!$B$26 &amp; "業界"</f>
        <v/>
      </c>
      <c r="D34" s="15">
        <f>入力!$B$15</f>
        <v/>
      </c>
      <c r="E34" s="15">
        <f>IF(AND(入力!$B$26&lt;&gt;"", 入力!$B$15&lt;&gt;""), 入力!$B$26 &amp; "業界におすすめの" &amp; 入力!$B$15 &amp; "を教えてください。", "")</f>
        <v/>
      </c>
      <c r="F34" s="13" t="n"/>
      <c r="G34" s="13" t="n"/>
      <c r="H34" s="13" t="n"/>
      <c r="I34" s="13" t="n"/>
      <c r="J34" s="16">
        <f>IF(COUNTBLANK(F34:I34)=4, "", SUMPRODUCT((LEFT(F34:I34,1)="○")*2 + (LEFT(F34:I34,1)="△")*1 + (LEFT(F34:I34,1)="×")*0) / MAX(1, (LEFT(F34,1)="○")+(LEFT(F34,1)="△")+(LEFT(F34,1)="×")      + (LEFT(G34,1)="○")+(LEFT(G34,1)="△")+(LEFT(G34,1)="×")      + (LEFT(H34,1)="○")+(LEFT(H34,1)="△")+(LEFT(H34,1)="×")      + (LEFT(I34,1)="○")+(LEFT(I34,1)="△")+(LEFT(I34,1)="×")) /2)</f>
        <v/>
      </c>
    </row>
    <row r="35" ht="30" customHeight="1">
      <c r="A35" s="13" t="n">
        <v>34</v>
      </c>
      <c r="B35" s="17" t="inlineStr">
        <is>
          <t>L1</t>
        </is>
      </c>
      <c r="C35" s="15">
        <f>入力!$B$26 &amp; "業界"</f>
        <v/>
      </c>
      <c r="D35" s="15">
        <f>入力!$B$16</f>
        <v/>
      </c>
      <c r="E35" s="15">
        <f>IF(AND(入力!$B$26&lt;&gt;"", 入力!$B$16&lt;&gt;""), 入力!$B$26 &amp; "業界におすすめの" &amp; 入力!$B$16 &amp; "を教えてください。", "")</f>
        <v/>
      </c>
      <c r="F35" s="13" t="n"/>
      <c r="G35" s="13" t="n"/>
      <c r="H35" s="13" t="n"/>
      <c r="I35" s="13" t="n"/>
      <c r="J35" s="16">
        <f>IF(COUNTBLANK(F35:I35)=4, "", SUMPRODUCT((LEFT(F35:I35,1)="○")*2 + (LEFT(F35:I35,1)="△")*1 + (LEFT(F35:I35,1)="×")*0) / MAX(1, (LEFT(F35,1)="○")+(LEFT(F35,1)="△")+(LEFT(F35,1)="×")      + (LEFT(G35,1)="○")+(LEFT(G35,1)="△")+(LEFT(G35,1)="×")      + (LEFT(H35,1)="○")+(LEFT(H35,1)="△")+(LEFT(H35,1)="×")      + (LEFT(I35,1)="○")+(LEFT(I35,1)="△")+(LEFT(I35,1)="×")) /2)</f>
        <v/>
      </c>
    </row>
    <row r="36" ht="30" customHeight="1">
      <c r="A36" s="13" t="n">
        <v>35</v>
      </c>
      <c r="B36" s="17" t="inlineStr">
        <is>
          <t>L1</t>
        </is>
      </c>
      <c r="C36" s="15">
        <f>入力!$B$26 &amp; "業界"</f>
        <v/>
      </c>
      <c r="D36" s="15">
        <f>入力!$B$17</f>
        <v/>
      </c>
      <c r="E36" s="15">
        <f>IF(AND(入力!$B$26&lt;&gt;"", 入力!$B$17&lt;&gt;""), 入力!$B$26 &amp; "業界におすすめの" &amp; 入力!$B$17 &amp; "を教えてください。", "")</f>
        <v/>
      </c>
      <c r="F36" s="13" t="n"/>
      <c r="G36" s="13" t="n"/>
      <c r="H36" s="13" t="n"/>
      <c r="I36" s="13" t="n"/>
      <c r="J36" s="16">
        <f>IF(COUNTBLANK(F36:I36)=4, "", SUMPRODUCT((LEFT(F36:I36,1)="○")*2 + (LEFT(F36:I36,1)="△")*1 + (LEFT(F36:I36,1)="×")*0) / MAX(1, (LEFT(F36,1)="○")+(LEFT(F36,1)="△")+(LEFT(F36,1)="×")      + (LEFT(G36,1)="○")+(LEFT(G36,1)="△")+(LEFT(G36,1)="×")      + (LEFT(H36,1)="○")+(LEFT(H36,1)="△")+(LEFT(H36,1)="×")      + (LEFT(I36,1)="○")+(LEFT(I36,1)="△")+(LEFT(I36,1)="×")) /2)</f>
        <v/>
      </c>
    </row>
    <row r="37" ht="30" customHeight="1">
      <c r="A37" s="13" t="n">
        <v>36</v>
      </c>
      <c r="B37" s="17" t="inlineStr">
        <is>
          <t>L1</t>
        </is>
      </c>
      <c r="C37" s="15">
        <f>入力!$B$27 &amp; "業界"</f>
        <v/>
      </c>
      <c r="D37" s="15">
        <f>入力!$B$13</f>
        <v/>
      </c>
      <c r="E37" s="15">
        <f>IF(AND(入力!$B$27&lt;&gt;"", 入力!$B$13&lt;&gt;""), 入力!$B$27 &amp; "業界におすすめの" &amp; 入力!$B$13 &amp; "を教えてください。", "")</f>
        <v/>
      </c>
      <c r="F37" s="13" t="n"/>
      <c r="G37" s="13" t="n"/>
      <c r="H37" s="13" t="n"/>
      <c r="I37" s="13" t="n"/>
      <c r="J37" s="16">
        <f>IF(COUNTBLANK(F37:I37)=4, "", SUMPRODUCT((LEFT(F37:I37,1)="○")*2 + (LEFT(F37:I37,1)="△")*1 + (LEFT(F37:I37,1)="×")*0) / MAX(1, (LEFT(F37,1)="○")+(LEFT(F37,1)="△")+(LEFT(F37,1)="×")      + (LEFT(G37,1)="○")+(LEFT(G37,1)="△")+(LEFT(G37,1)="×")      + (LEFT(H37,1)="○")+(LEFT(H37,1)="△")+(LEFT(H37,1)="×")      + (LEFT(I37,1)="○")+(LEFT(I37,1)="△")+(LEFT(I37,1)="×")) /2)</f>
        <v/>
      </c>
    </row>
    <row r="38" ht="30" customHeight="1">
      <c r="A38" s="13" t="n">
        <v>37</v>
      </c>
      <c r="B38" s="17" t="inlineStr">
        <is>
          <t>L1</t>
        </is>
      </c>
      <c r="C38" s="15">
        <f>入力!$B$27 &amp; "業界"</f>
        <v/>
      </c>
      <c r="D38" s="15">
        <f>入力!$B$14</f>
        <v/>
      </c>
      <c r="E38" s="15">
        <f>IF(AND(入力!$B$27&lt;&gt;"", 入力!$B$14&lt;&gt;""), 入力!$B$27 &amp; "業界におすすめの" &amp; 入力!$B$14 &amp; "を教えてください。", "")</f>
        <v/>
      </c>
      <c r="F38" s="13" t="n"/>
      <c r="G38" s="13" t="n"/>
      <c r="H38" s="13" t="n"/>
      <c r="I38" s="13" t="n"/>
      <c r="J38" s="16">
        <f>IF(COUNTBLANK(F38:I38)=4, "", SUMPRODUCT((LEFT(F38:I38,1)="○")*2 + (LEFT(F38:I38,1)="△")*1 + (LEFT(F38:I38,1)="×")*0) / MAX(1, (LEFT(F38,1)="○")+(LEFT(F38,1)="△")+(LEFT(F38,1)="×")      + (LEFT(G38,1)="○")+(LEFT(G38,1)="△")+(LEFT(G38,1)="×")      + (LEFT(H38,1)="○")+(LEFT(H38,1)="△")+(LEFT(H38,1)="×")      + (LEFT(I38,1)="○")+(LEFT(I38,1)="△")+(LEFT(I38,1)="×")) /2)</f>
        <v/>
      </c>
    </row>
    <row r="39" ht="30" customHeight="1">
      <c r="A39" s="13" t="n">
        <v>38</v>
      </c>
      <c r="B39" s="17" t="inlineStr">
        <is>
          <t>L1</t>
        </is>
      </c>
      <c r="C39" s="15">
        <f>入力!$B$27 &amp; "業界"</f>
        <v/>
      </c>
      <c r="D39" s="15">
        <f>入力!$B$15</f>
        <v/>
      </c>
      <c r="E39" s="15">
        <f>IF(AND(入力!$B$27&lt;&gt;"", 入力!$B$15&lt;&gt;""), 入力!$B$27 &amp; "業界におすすめの" &amp; 入力!$B$15 &amp; "を教えてください。", "")</f>
        <v/>
      </c>
      <c r="F39" s="13" t="n"/>
      <c r="G39" s="13" t="n"/>
      <c r="H39" s="13" t="n"/>
      <c r="I39" s="13" t="n"/>
      <c r="J39" s="16">
        <f>IF(COUNTBLANK(F39:I39)=4, "", SUMPRODUCT((LEFT(F39:I39,1)="○")*2 + (LEFT(F39:I39,1)="△")*1 + (LEFT(F39:I39,1)="×")*0) / MAX(1, (LEFT(F39,1)="○")+(LEFT(F39,1)="△")+(LEFT(F39,1)="×")      + (LEFT(G39,1)="○")+(LEFT(G39,1)="△")+(LEFT(G39,1)="×")      + (LEFT(H39,1)="○")+(LEFT(H39,1)="△")+(LEFT(H39,1)="×")      + (LEFT(I39,1)="○")+(LEFT(I39,1)="△")+(LEFT(I39,1)="×")) /2)</f>
        <v/>
      </c>
    </row>
    <row r="40" ht="30" customHeight="1">
      <c r="A40" s="13" t="n">
        <v>39</v>
      </c>
      <c r="B40" s="17" t="inlineStr">
        <is>
          <t>L1</t>
        </is>
      </c>
      <c r="C40" s="15">
        <f>入力!$B$27 &amp; "業界"</f>
        <v/>
      </c>
      <c r="D40" s="15">
        <f>入力!$B$16</f>
        <v/>
      </c>
      <c r="E40" s="15">
        <f>IF(AND(入力!$B$27&lt;&gt;"", 入力!$B$16&lt;&gt;""), 入力!$B$27 &amp; "業界におすすめの" &amp; 入力!$B$16 &amp; "を教えてください。", "")</f>
        <v/>
      </c>
      <c r="F40" s="13" t="n"/>
      <c r="G40" s="13" t="n"/>
      <c r="H40" s="13" t="n"/>
      <c r="I40" s="13" t="n"/>
      <c r="J40" s="16">
        <f>IF(COUNTBLANK(F40:I40)=4, "", SUMPRODUCT((LEFT(F40:I40,1)="○")*2 + (LEFT(F40:I40,1)="△")*1 + (LEFT(F40:I40,1)="×")*0) / MAX(1, (LEFT(F40,1)="○")+(LEFT(F40,1)="△")+(LEFT(F40,1)="×")      + (LEFT(G40,1)="○")+(LEFT(G40,1)="△")+(LEFT(G40,1)="×")      + (LEFT(H40,1)="○")+(LEFT(H40,1)="△")+(LEFT(H40,1)="×")      + (LEFT(I40,1)="○")+(LEFT(I40,1)="△")+(LEFT(I40,1)="×")) /2)</f>
        <v/>
      </c>
    </row>
    <row r="41" ht="30" customHeight="1">
      <c r="A41" s="13" t="n">
        <v>40</v>
      </c>
      <c r="B41" s="17" t="inlineStr">
        <is>
          <t>L1</t>
        </is>
      </c>
      <c r="C41" s="15">
        <f>入力!$B$27 &amp; "業界"</f>
        <v/>
      </c>
      <c r="D41" s="15">
        <f>入力!$B$17</f>
        <v/>
      </c>
      <c r="E41" s="15">
        <f>IF(AND(入力!$B$27&lt;&gt;"", 入力!$B$17&lt;&gt;""), 入力!$B$27 &amp; "業界におすすめの" &amp; 入力!$B$17 &amp; "を教えてください。", "")</f>
        <v/>
      </c>
      <c r="F41" s="13" t="n"/>
      <c r="G41" s="13" t="n"/>
      <c r="H41" s="13" t="n"/>
      <c r="I41" s="13" t="n"/>
      <c r="J41" s="16">
        <f>IF(COUNTBLANK(F41:I41)=4, "", SUMPRODUCT((LEFT(F41:I41,1)="○")*2 + (LEFT(F41:I41,1)="△")*1 + (LEFT(F41:I41,1)="×")*0) / MAX(1, (LEFT(F41,1)="○")+(LEFT(F41,1)="△")+(LEFT(F41,1)="×")      + (LEFT(G41,1)="○")+(LEFT(G41,1)="△")+(LEFT(G41,1)="×")      + (LEFT(H41,1)="○")+(LEFT(H41,1)="△")+(LEFT(H41,1)="×")      + (LEFT(I41,1)="○")+(LEFT(I41,1)="△")+(LEFT(I41,1)="×")) /2)</f>
        <v/>
      </c>
    </row>
    <row r="42" ht="30" customHeight="1">
      <c r="A42" s="13" t="n">
        <v>41</v>
      </c>
      <c r="B42" s="17" t="inlineStr">
        <is>
          <t>L1</t>
        </is>
      </c>
      <c r="C42" s="15">
        <f>入力!$B$28 &amp; "業界"</f>
        <v/>
      </c>
      <c r="D42" s="15">
        <f>入力!$B$13</f>
        <v/>
      </c>
      <c r="E42" s="15">
        <f>IF(AND(入力!$B$28&lt;&gt;"", 入力!$B$13&lt;&gt;""), 入力!$B$28 &amp; "業界におすすめの" &amp; 入力!$B$13 &amp; "を教えてください。", "")</f>
        <v/>
      </c>
      <c r="F42" s="13" t="n"/>
      <c r="G42" s="13" t="n"/>
      <c r="H42" s="13" t="n"/>
      <c r="I42" s="13" t="n"/>
      <c r="J42" s="16">
        <f>IF(COUNTBLANK(F42:I42)=4, "", SUMPRODUCT((LEFT(F42:I42,1)="○")*2 + (LEFT(F42:I42,1)="△")*1 + (LEFT(F42:I42,1)="×")*0) / MAX(1, (LEFT(F42,1)="○")+(LEFT(F42,1)="△")+(LEFT(F42,1)="×")      + (LEFT(G42,1)="○")+(LEFT(G42,1)="△")+(LEFT(G42,1)="×")      + (LEFT(H42,1)="○")+(LEFT(H42,1)="△")+(LEFT(H42,1)="×")      + (LEFT(I42,1)="○")+(LEFT(I42,1)="△")+(LEFT(I42,1)="×")) /2)</f>
        <v/>
      </c>
    </row>
    <row r="43" ht="30" customHeight="1">
      <c r="A43" s="13" t="n">
        <v>42</v>
      </c>
      <c r="B43" s="17" t="inlineStr">
        <is>
          <t>L1</t>
        </is>
      </c>
      <c r="C43" s="15">
        <f>入力!$B$28 &amp; "業界"</f>
        <v/>
      </c>
      <c r="D43" s="15">
        <f>入力!$B$14</f>
        <v/>
      </c>
      <c r="E43" s="15">
        <f>IF(AND(入力!$B$28&lt;&gt;"", 入力!$B$14&lt;&gt;""), 入力!$B$28 &amp; "業界におすすめの" &amp; 入力!$B$14 &amp; "を教えてください。", "")</f>
        <v/>
      </c>
      <c r="F43" s="13" t="n"/>
      <c r="G43" s="13" t="n"/>
      <c r="H43" s="13" t="n"/>
      <c r="I43" s="13" t="n"/>
      <c r="J43" s="16">
        <f>IF(COUNTBLANK(F43:I43)=4, "", SUMPRODUCT((LEFT(F43:I43,1)="○")*2 + (LEFT(F43:I43,1)="△")*1 + (LEFT(F43:I43,1)="×")*0) / MAX(1, (LEFT(F43,1)="○")+(LEFT(F43,1)="△")+(LEFT(F43,1)="×")      + (LEFT(G43,1)="○")+(LEFT(G43,1)="△")+(LEFT(G43,1)="×")      + (LEFT(H43,1)="○")+(LEFT(H43,1)="△")+(LEFT(H43,1)="×")      + (LEFT(I43,1)="○")+(LEFT(I43,1)="△")+(LEFT(I43,1)="×")) /2)</f>
        <v/>
      </c>
    </row>
    <row r="44" ht="30" customHeight="1">
      <c r="A44" s="13" t="n">
        <v>43</v>
      </c>
      <c r="B44" s="17" t="inlineStr">
        <is>
          <t>L1</t>
        </is>
      </c>
      <c r="C44" s="15">
        <f>入力!$B$28 &amp; "業界"</f>
        <v/>
      </c>
      <c r="D44" s="15">
        <f>入力!$B$15</f>
        <v/>
      </c>
      <c r="E44" s="15">
        <f>IF(AND(入力!$B$28&lt;&gt;"", 入力!$B$15&lt;&gt;""), 入力!$B$28 &amp; "業界におすすめの" &amp; 入力!$B$15 &amp; "を教えてください。", "")</f>
        <v/>
      </c>
      <c r="F44" s="13" t="n"/>
      <c r="G44" s="13" t="n"/>
      <c r="H44" s="13" t="n"/>
      <c r="I44" s="13" t="n"/>
      <c r="J44" s="16">
        <f>IF(COUNTBLANK(F44:I44)=4, "", SUMPRODUCT((LEFT(F44:I44,1)="○")*2 + (LEFT(F44:I44,1)="△")*1 + (LEFT(F44:I44,1)="×")*0) / MAX(1, (LEFT(F44,1)="○")+(LEFT(F44,1)="△")+(LEFT(F44,1)="×")      + (LEFT(G44,1)="○")+(LEFT(G44,1)="△")+(LEFT(G44,1)="×")      + (LEFT(H44,1)="○")+(LEFT(H44,1)="△")+(LEFT(H44,1)="×")      + (LEFT(I44,1)="○")+(LEFT(I44,1)="△")+(LEFT(I44,1)="×")) /2)</f>
        <v/>
      </c>
    </row>
    <row r="45" ht="30" customHeight="1">
      <c r="A45" s="13" t="n">
        <v>44</v>
      </c>
      <c r="B45" s="17" t="inlineStr">
        <is>
          <t>L1</t>
        </is>
      </c>
      <c r="C45" s="15">
        <f>入力!$B$28 &amp; "業界"</f>
        <v/>
      </c>
      <c r="D45" s="15">
        <f>入力!$B$16</f>
        <v/>
      </c>
      <c r="E45" s="15">
        <f>IF(AND(入力!$B$28&lt;&gt;"", 入力!$B$16&lt;&gt;""), 入力!$B$28 &amp; "業界におすすめの" &amp; 入力!$B$16 &amp; "を教えてください。", "")</f>
        <v/>
      </c>
      <c r="F45" s="13" t="n"/>
      <c r="G45" s="13" t="n"/>
      <c r="H45" s="13" t="n"/>
      <c r="I45" s="13" t="n"/>
      <c r="J45" s="16">
        <f>IF(COUNTBLANK(F45:I45)=4, "", SUMPRODUCT((LEFT(F45:I45,1)="○")*2 + (LEFT(F45:I45,1)="△")*1 + (LEFT(F45:I45,1)="×")*0) / MAX(1, (LEFT(F45,1)="○")+(LEFT(F45,1)="△")+(LEFT(F45,1)="×")      + (LEFT(G45,1)="○")+(LEFT(G45,1)="△")+(LEFT(G45,1)="×")      + (LEFT(H45,1)="○")+(LEFT(H45,1)="△")+(LEFT(H45,1)="×")      + (LEFT(I45,1)="○")+(LEFT(I45,1)="△")+(LEFT(I45,1)="×")) /2)</f>
        <v/>
      </c>
    </row>
    <row r="46" ht="30" customHeight="1">
      <c r="A46" s="13" t="n">
        <v>45</v>
      </c>
      <c r="B46" s="17" t="inlineStr">
        <is>
          <t>L1</t>
        </is>
      </c>
      <c r="C46" s="15">
        <f>入力!$B$28 &amp; "業界"</f>
        <v/>
      </c>
      <c r="D46" s="15">
        <f>入力!$B$17</f>
        <v/>
      </c>
      <c r="E46" s="15">
        <f>IF(AND(入力!$B$28&lt;&gt;"", 入力!$B$17&lt;&gt;""), 入力!$B$28 &amp; "業界におすすめの" &amp; 入力!$B$17 &amp; "を教えてください。", "")</f>
        <v/>
      </c>
      <c r="F46" s="13" t="n"/>
      <c r="G46" s="13" t="n"/>
      <c r="H46" s="13" t="n"/>
      <c r="I46" s="13" t="n"/>
      <c r="J46" s="16">
        <f>IF(COUNTBLANK(F46:I46)=4, "", SUMPRODUCT((LEFT(F46:I46,1)="○")*2 + (LEFT(F46:I46,1)="△")*1 + (LEFT(F46:I46,1)="×")*0) / MAX(1, (LEFT(F46,1)="○")+(LEFT(F46,1)="△")+(LEFT(F46,1)="×")      + (LEFT(G46,1)="○")+(LEFT(G46,1)="△")+(LEFT(G46,1)="×")      + (LEFT(H46,1)="○")+(LEFT(H46,1)="△")+(LEFT(H46,1)="×")      + (LEFT(I46,1)="○")+(LEFT(I46,1)="△")+(LEFT(I46,1)="×")) /2)</f>
        <v/>
      </c>
    </row>
    <row r="47" ht="30" customHeight="1">
      <c r="A47" s="13" t="n">
        <v>46</v>
      </c>
      <c r="B47" s="17" t="inlineStr">
        <is>
          <t>L1</t>
        </is>
      </c>
      <c r="C47" s="15">
        <f>入力!$B$29 &amp; "業界"</f>
        <v/>
      </c>
      <c r="D47" s="15">
        <f>入力!$B$13</f>
        <v/>
      </c>
      <c r="E47" s="15">
        <f>IF(AND(入力!$B$29&lt;&gt;"", 入力!$B$13&lt;&gt;""), 入力!$B$29 &amp; "業界におすすめの" &amp; 入力!$B$13 &amp; "を教えてください。", "")</f>
        <v/>
      </c>
      <c r="F47" s="13" t="n"/>
      <c r="G47" s="13" t="n"/>
      <c r="H47" s="13" t="n"/>
      <c r="I47" s="13" t="n"/>
      <c r="J47" s="16">
        <f>IF(COUNTBLANK(F47:I47)=4, "", SUMPRODUCT((LEFT(F47:I47,1)="○")*2 + (LEFT(F47:I47,1)="△")*1 + (LEFT(F47:I47,1)="×")*0) / MAX(1, (LEFT(F47,1)="○")+(LEFT(F47,1)="△")+(LEFT(F47,1)="×")      + (LEFT(G47,1)="○")+(LEFT(G47,1)="△")+(LEFT(G47,1)="×")      + (LEFT(H47,1)="○")+(LEFT(H47,1)="△")+(LEFT(H47,1)="×")      + (LEFT(I47,1)="○")+(LEFT(I47,1)="△")+(LEFT(I47,1)="×")) /2)</f>
        <v/>
      </c>
    </row>
    <row r="48" ht="30" customHeight="1">
      <c r="A48" s="13" t="n">
        <v>47</v>
      </c>
      <c r="B48" s="17" t="inlineStr">
        <is>
          <t>L1</t>
        </is>
      </c>
      <c r="C48" s="15">
        <f>入力!$B$29 &amp; "業界"</f>
        <v/>
      </c>
      <c r="D48" s="15">
        <f>入力!$B$14</f>
        <v/>
      </c>
      <c r="E48" s="15">
        <f>IF(AND(入力!$B$29&lt;&gt;"", 入力!$B$14&lt;&gt;""), 入力!$B$29 &amp; "業界におすすめの" &amp; 入力!$B$14 &amp; "を教えてください。", "")</f>
        <v/>
      </c>
      <c r="F48" s="13" t="n"/>
      <c r="G48" s="13" t="n"/>
      <c r="H48" s="13" t="n"/>
      <c r="I48" s="13" t="n"/>
      <c r="J48" s="16">
        <f>IF(COUNTBLANK(F48:I48)=4, "", SUMPRODUCT((LEFT(F48:I48,1)="○")*2 + (LEFT(F48:I48,1)="△")*1 + (LEFT(F48:I48,1)="×")*0) / MAX(1, (LEFT(F48,1)="○")+(LEFT(F48,1)="△")+(LEFT(F48,1)="×")      + (LEFT(G48,1)="○")+(LEFT(G48,1)="△")+(LEFT(G48,1)="×")      + (LEFT(H48,1)="○")+(LEFT(H48,1)="△")+(LEFT(H48,1)="×")      + (LEFT(I48,1)="○")+(LEFT(I48,1)="△")+(LEFT(I48,1)="×")) /2)</f>
        <v/>
      </c>
    </row>
    <row r="49" ht="30" customHeight="1">
      <c r="A49" s="13" t="n">
        <v>48</v>
      </c>
      <c r="B49" s="17" t="inlineStr">
        <is>
          <t>L1</t>
        </is>
      </c>
      <c r="C49" s="15">
        <f>入力!$B$29 &amp; "業界"</f>
        <v/>
      </c>
      <c r="D49" s="15">
        <f>入力!$B$15</f>
        <v/>
      </c>
      <c r="E49" s="15">
        <f>IF(AND(入力!$B$29&lt;&gt;"", 入力!$B$15&lt;&gt;""), 入力!$B$29 &amp; "業界におすすめの" &amp; 入力!$B$15 &amp; "を教えてください。", "")</f>
        <v/>
      </c>
      <c r="F49" s="13" t="n"/>
      <c r="G49" s="13" t="n"/>
      <c r="H49" s="13" t="n"/>
      <c r="I49" s="13" t="n"/>
      <c r="J49" s="16">
        <f>IF(COUNTBLANK(F49:I49)=4, "", SUMPRODUCT((LEFT(F49:I49,1)="○")*2 + (LEFT(F49:I49,1)="△")*1 + (LEFT(F49:I49,1)="×")*0) / MAX(1, (LEFT(F49,1)="○")+(LEFT(F49,1)="△")+(LEFT(F49,1)="×")      + (LEFT(G49,1)="○")+(LEFT(G49,1)="△")+(LEFT(G49,1)="×")      + (LEFT(H49,1)="○")+(LEFT(H49,1)="△")+(LEFT(H49,1)="×")      + (LEFT(I49,1)="○")+(LEFT(I49,1)="△")+(LEFT(I49,1)="×")) /2)</f>
        <v/>
      </c>
    </row>
    <row r="50" ht="30" customHeight="1">
      <c r="A50" s="13" t="n">
        <v>49</v>
      </c>
      <c r="B50" s="17" t="inlineStr">
        <is>
          <t>L1</t>
        </is>
      </c>
      <c r="C50" s="15">
        <f>入力!$B$29 &amp; "業界"</f>
        <v/>
      </c>
      <c r="D50" s="15">
        <f>入力!$B$16</f>
        <v/>
      </c>
      <c r="E50" s="15">
        <f>IF(AND(入力!$B$29&lt;&gt;"", 入力!$B$16&lt;&gt;""), 入力!$B$29 &amp; "業界におすすめの" &amp; 入力!$B$16 &amp; "を教えてください。", "")</f>
        <v/>
      </c>
      <c r="F50" s="13" t="n"/>
      <c r="G50" s="13" t="n"/>
      <c r="H50" s="13" t="n"/>
      <c r="I50" s="13" t="n"/>
      <c r="J50" s="16">
        <f>IF(COUNTBLANK(F50:I50)=4, "", SUMPRODUCT((LEFT(F50:I50,1)="○")*2 + (LEFT(F50:I50,1)="△")*1 + (LEFT(F50:I50,1)="×")*0) / MAX(1, (LEFT(F50,1)="○")+(LEFT(F50,1)="△")+(LEFT(F50,1)="×")      + (LEFT(G50,1)="○")+(LEFT(G50,1)="△")+(LEFT(G50,1)="×")      + (LEFT(H50,1)="○")+(LEFT(H50,1)="△")+(LEFT(H50,1)="×")      + (LEFT(I50,1)="○")+(LEFT(I50,1)="△")+(LEFT(I50,1)="×")) /2)</f>
        <v/>
      </c>
    </row>
    <row r="51" ht="30" customHeight="1">
      <c r="A51" s="13" t="n">
        <v>50</v>
      </c>
      <c r="B51" s="17" t="inlineStr">
        <is>
          <t>L1</t>
        </is>
      </c>
      <c r="C51" s="15">
        <f>入力!$B$29 &amp; "業界"</f>
        <v/>
      </c>
      <c r="D51" s="15">
        <f>入力!$B$17</f>
        <v/>
      </c>
      <c r="E51" s="15">
        <f>IF(AND(入力!$B$29&lt;&gt;"", 入力!$B$17&lt;&gt;""), 入力!$B$29 &amp; "業界におすすめの" &amp; 入力!$B$17 &amp; "を教えてください。", "")</f>
        <v/>
      </c>
      <c r="F51" s="13" t="n"/>
      <c r="G51" s="13" t="n"/>
      <c r="H51" s="13" t="n"/>
      <c r="I51" s="13" t="n"/>
      <c r="J51" s="16">
        <f>IF(COUNTBLANK(F51:I51)=4, "", SUMPRODUCT((LEFT(F51:I51,1)="○")*2 + (LEFT(F51:I51,1)="△")*1 + (LEFT(F51:I51,1)="×")*0) / MAX(1, (LEFT(F51,1)="○")+(LEFT(F51,1)="△")+(LEFT(F51,1)="×")      + (LEFT(G51,1)="○")+(LEFT(G51,1)="△")+(LEFT(G51,1)="×")      + (LEFT(H51,1)="○")+(LEFT(H51,1)="△")+(LEFT(H51,1)="×")      + (LEFT(I51,1)="○")+(LEFT(I51,1)="△")+(LEFT(I51,1)="×")) /2)</f>
        <v/>
      </c>
    </row>
    <row r="52" ht="30" customHeight="1">
      <c r="A52" s="13" t="n">
        <v>51</v>
      </c>
      <c r="B52" s="17" t="inlineStr">
        <is>
          <t>L1</t>
        </is>
      </c>
      <c r="C52" s="15">
        <f>入力!$B$30 &amp; "業界"</f>
        <v/>
      </c>
      <c r="D52" s="15">
        <f>入力!$B$13</f>
        <v/>
      </c>
      <c r="E52" s="15">
        <f>IF(AND(入力!$B$30&lt;&gt;"", 入力!$B$13&lt;&gt;""), 入力!$B$30 &amp; "業界におすすめの" &amp; 入力!$B$13 &amp; "を教えてください。", "")</f>
        <v/>
      </c>
      <c r="F52" s="13" t="n"/>
      <c r="G52" s="13" t="n"/>
      <c r="H52" s="13" t="n"/>
      <c r="I52" s="13" t="n"/>
      <c r="J52" s="16">
        <f>IF(COUNTBLANK(F52:I52)=4, "", SUMPRODUCT((LEFT(F52:I52,1)="○")*2 + (LEFT(F52:I52,1)="△")*1 + (LEFT(F52:I52,1)="×")*0) / MAX(1, (LEFT(F52,1)="○")+(LEFT(F52,1)="△")+(LEFT(F52,1)="×")      + (LEFT(G52,1)="○")+(LEFT(G52,1)="△")+(LEFT(G52,1)="×")      + (LEFT(H52,1)="○")+(LEFT(H52,1)="△")+(LEFT(H52,1)="×")      + (LEFT(I52,1)="○")+(LEFT(I52,1)="△")+(LEFT(I52,1)="×")) /2)</f>
        <v/>
      </c>
    </row>
    <row r="53" ht="30" customHeight="1">
      <c r="A53" s="13" t="n">
        <v>52</v>
      </c>
      <c r="B53" s="17" t="inlineStr">
        <is>
          <t>L1</t>
        </is>
      </c>
      <c r="C53" s="15">
        <f>入力!$B$30 &amp; "業界"</f>
        <v/>
      </c>
      <c r="D53" s="15">
        <f>入力!$B$14</f>
        <v/>
      </c>
      <c r="E53" s="15">
        <f>IF(AND(入力!$B$30&lt;&gt;"", 入力!$B$14&lt;&gt;""), 入力!$B$30 &amp; "業界におすすめの" &amp; 入力!$B$14 &amp; "を教えてください。", "")</f>
        <v/>
      </c>
      <c r="F53" s="13" t="n"/>
      <c r="G53" s="13" t="n"/>
      <c r="H53" s="13" t="n"/>
      <c r="I53" s="13" t="n"/>
      <c r="J53" s="16">
        <f>IF(COUNTBLANK(F53:I53)=4, "", SUMPRODUCT((LEFT(F53:I53,1)="○")*2 + (LEFT(F53:I53,1)="△")*1 + (LEFT(F53:I53,1)="×")*0) / MAX(1, (LEFT(F53,1)="○")+(LEFT(F53,1)="△")+(LEFT(F53,1)="×")      + (LEFT(G53,1)="○")+(LEFT(G53,1)="△")+(LEFT(G53,1)="×")      + (LEFT(H53,1)="○")+(LEFT(H53,1)="△")+(LEFT(H53,1)="×")      + (LEFT(I53,1)="○")+(LEFT(I53,1)="△")+(LEFT(I53,1)="×")) /2)</f>
        <v/>
      </c>
    </row>
    <row r="54" ht="30" customHeight="1">
      <c r="A54" s="13" t="n">
        <v>53</v>
      </c>
      <c r="B54" s="17" t="inlineStr">
        <is>
          <t>L1</t>
        </is>
      </c>
      <c r="C54" s="15">
        <f>入力!$B$30 &amp; "業界"</f>
        <v/>
      </c>
      <c r="D54" s="15">
        <f>入力!$B$15</f>
        <v/>
      </c>
      <c r="E54" s="15">
        <f>IF(AND(入力!$B$30&lt;&gt;"", 入力!$B$15&lt;&gt;""), 入力!$B$30 &amp; "業界におすすめの" &amp; 入力!$B$15 &amp; "を教えてください。", "")</f>
        <v/>
      </c>
      <c r="F54" s="13" t="n"/>
      <c r="G54" s="13" t="n"/>
      <c r="H54" s="13" t="n"/>
      <c r="I54" s="13" t="n"/>
      <c r="J54" s="16">
        <f>IF(COUNTBLANK(F54:I54)=4, "", SUMPRODUCT((LEFT(F54:I54,1)="○")*2 + (LEFT(F54:I54,1)="△")*1 + (LEFT(F54:I54,1)="×")*0) / MAX(1, (LEFT(F54,1)="○")+(LEFT(F54,1)="△")+(LEFT(F54,1)="×")      + (LEFT(G54,1)="○")+(LEFT(G54,1)="△")+(LEFT(G54,1)="×")      + (LEFT(H54,1)="○")+(LEFT(H54,1)="△")+(LEFT(H54,1)="×")      + (LEFT(I54,1)="○")+(LEFT(I54,1)="△")+(LEFT(I54,1)="×")) /2)</f>
        <v/>
      </c>
    </row>
    <row r="55" ht="30" customHeight="1">
      <c r="A55" s="13" t="n">
        <v>54</v>
      </c>
      <c r="B55" s="17" t="inlineStr">
        <is>
          <t>L1</t>
        </is>
      </c>
      <c r="C55" s="15">
        <f>入力!$B$30 &amp; "業界"</f>
        <v/>
      </c>
      <c r="D55" s="15">
        <f>入力!$B$16</f>
        <v/>
      </c>
      <c r="E55" s="15">
        <f>IF(AND(入力!$B$30&lt;&gt;"", 入力!$B$16&lt;&gt;""), 入力!$B$30 &amp; "業界におすすめの" &amp; 入力!$B$16 &amp; "を教えてください。", "")</f>
        <v/>
      </c>
      <c r="F55" s="13" t="n"/>
      <c r="G55" s="13" t="n"/>
      <c r="H55" s="13" t="n"/>
      <c r="I55" s="13" t="n"/>
      <c r="J55" s="16">
        <f>IF(COUNTBLANK(F55:I55)=4, "", SUMPRODUCT((LEFT(F55:I55,1)="○")*2 + (LEFT(F55:I55,1)="△")*1 + (LEFT(F55:I55,1)="×")*0) / MAX(1, (LEFT(F55,1)="○")+(LEFT(F55,1)="△")+(LEFT(F55,1)="×")      + (LEFT(G55,1)="○")+(LEFT(G55,1)="△")+(LEFT(G55,1)="×")      + (LEFT(H55,1)="○")+(LEFT(H55,1)="△")+(LEFT(H55,1)="×")      + (LEFT(I55,1)="○")+(LEFT(I55,1)="△")+(LEFT(I55,1)="×")) /2)</f>
        <v/>
      </c>
    </row>
    <row r="56" ht="30" customHeight="1">
      <c r="A56" s="13" t="n">
        <v>55</v>
      </c>
      <c r="B56" s="17" t="inlineStr">
        <is>
          <t>L1</t>
        </is>
      </c>
      <c r="C56" s="15">
        <f>入力!$B$30 &amp; "業界"</f>
        <v/>
      </c>
      <c r="D56" s="15">
        <f>入力!$B$17</f>
        <v/>
      </c>
      <c r="E56" s="15">
        <f>IF(AND(入力!$B$30&lt;&gt;"", 入力!$B$17&lt;&gt;""), 入力!$B$30 &amp; "業界におすすめの" &amp; 入力!$B$17 &amp; "を教えてください。", "")</f>
        <v/>
      </c>
      <c r="F56" s="13" t="n"/>
      <c r="G56" s="13" t="n"/>
      <c r="H56" s="13" t="n"/>
      <c r="I56" s="13" t="n"/>
      <c r="J56" s="16">
        <f>IF(COUNTBLANK(F56:I56)=4, "", SUMPRODUCT((LEFT(F56:I56,1)="○")*2 + (LEFT(F56:I56,1)="△")*1 + (LEFT(F56:I56,1)="×")*0) / MAX(1, (LEFT(F56,1)="○")+(LEFT(F56,1)="△")+(LEFT(F56,1)="×")      + (LEFT(G56,1)="○")+(LEFT(G56,1)="△")+(LEFT(G56,1)="×")      + (LEFT(H56,1)="○")+(LEFT(H56,1)="△")+(LEFT(H56,1)="×")      + (LEFT(I56,1)="○")+(LEFT(I56,1)="△")+(LEFT(I56,1)="×")) /2)</f>
        <v/>
      </c>
    </row>
    <row r="57" ht="30" customHeight="1">
      <c r="A57" s="13" t="n">
        <v>56</v>
      </c>
      <c r="B57" s="18" t="inlineStr">
        <is>
          <t>L2</t>
        </is>
      </c>
      <c r="C57" s="15">
        <f>入力!$B$21 &amp; "業界の" &amp; 入力!$A$34</f>
        <v/>
      </c>
      <c r="D57" s="15">
        <f>入力!$B$13</f>
        <v/>
      </c>
      <c r="E57" s="15">
        <f>IF(AND(入力!$B$21&lt;&gt;"", 入力!$A$34&lt;&gt;"", 入力!$B$13&lt;&gt;""), 入力!$B$21 &amp; "業界の" &amp; 入力!$A$34 &amp; "企業におすすめの" &amp; 入力!$B$13 &amp; "を教えてください。", "")</f>
        <v/>
      </c>
      <c r="F57" s="13" t="n"/>
      <c r="G57" s="13" t="n"/>
      <c r="H57" s="13" t="n"/>
      <c r="I57" s="13" t="n"/>
      <c r="J57" s="16">
        <f>IF(COUNTBLANK(F57:I57)=4, "", SUMPRODUCT((LEFT(F57:I57,1)="○")*2 + (LEFT(F57:I57,1)="△")*1 + (LEFT(F57:I57,1)="×")*0) / MAX(1, (LEFT(F57,1)="○")+(LEFT(F57,1)="△")+(LEFT(F57,1)="×")      + (LEFT(G57,1)="○")+(LEFT(G57,1)="△")+(LEFT(G57,1)="×")      + (LEFT(H57,1)="○")+(LEFT(H57,1)="△")+(LEFT(H57,1)="×")      + (LEFT(I57,1)="○")+(LEFT(I57,1)="△")+(LEFT(I57,1)="×")) /2)</f>
        <v/>
      </c>
    </row>
    <row r="58" ht="30" customHeight="1">
      <c r="A58" s="13" t="n">
        <v>57</v>
      </c>
      <c r="B58" s="18" t="inlineStr">
        <is>
          <t>L2</t>
        </is>
      </c>
      <c r="C58" s="15">
        <f>入力!$B$21 &amp; "業界の" &amp; 入力!$A$34</f>
        <v/>
      </c>
      <c r="D58" s="15">
        <f>入力!$B$14</f>
        <v/>
      </c>
      <c r="E58" s="15">
        <f>IF(AND(入力!$B$21&lt;&gt;"", 入力!$A$34&lt;&gt;"", 入力!$B$14&lt;&gt;""), 入力!$B$21 &amp; "業界の" &amp; 入力!$A$34 &amp; "企業におすすめの" &amp; 入力!$B$14 &amp; "を教えてください。", "")</f>
        <v/>
      </c>
      <c r="F58" s="13" t="n"/>
      <c r="G58" s="13" t="n"/>
      <c r="H58" s="13" t="n"/>
      <c r="I58" s="13" t="n"/>
      <c r="J58" s="16">
        <f>IF(COUNTBLANK(F58:I58)=4, "", SUMPRODUCT((LEFT(F58:I58,1)="○")*2 + (LEFT(F58:I58,1)="△")*1 + (LEFT(F58:I58,1)="×")*0) / MAX(1, (LEFT(F58,1)="○")+(LEFT(F58,1)="△")+(LEFT(F58,1)="×")      + (LEFT(G58,1)="○")+(LEFT(G58,1)="△")+(LEFT(G58,1)="×")      + (LEFT(H58,1)="○")+(LEFT(H58,1)="△")+(LEFT(H58,1)="×")      + (LEFT(I58,1)="○")+(LEFT(I58,1)="△")+(LEFT(I58,1)="×")) /2)</f>
        <v/>
      </c>
    </row>
    <row r="59" ht="30" customHeight="1">
      <c r="A59" s="13" t="n">
        <v>58</v>
      </c>
      <c r="B59" s="18" t="inlineStr">
        <is>
          <t>L2</t>
        </is>
      </c>
      <c r="C59" s="15">
        <f>入力!$B$21 &amp; "業界の" &amp; 入力!$A$34</f>
        <v/>
      </c>
      <c r="D59" s="15">
        <f>入力!$B$15</f>
        <v/>
      </c>
      <c r="E59" s="15">
        <f>IF(AND(入力!$B$21&lt;&gt;"", 入力!$A$34&lt;&gt;"", 入力!$B$15&lt;&gt;""), 入力!$B$21 &amp; "業界の" &amp; 入力!$A$34 &amp; "企業におすすめの" &amp; 入力!$B$15 &amp; "を教えてください。", "")</f>
        <v/>
      </c>
      <c r="F59" s="13" t="n"/>
      <c r="G59" s="13" t="n"/>
      <c r="H59" s="13" t="n"/>
      <c r="I59" s="13" t="n"/>
      <c r="J59" s="16">
        <f>IF(COUNTBLANK(F59:I59)=4, "", SUMPRODUCT((LEFT(F59:I59,1)="○")*2 + (LEFT(F59:I59,1)="△")*1 + (LEFT(F59:I59,1)="×")*0) / MAX(1, (LEFT(F59,1)="○")+(LEFT(F59,1)="△")+(LEFT(F59,1)="×")      + (LEFT(G59,1)="○")+(LEFT(G59,1)="△")+(LEFT(G59,1)="×")      + (LEFT(H59,1)="○")+(LEFT(H59,1)="△")+(LEFT(H59,1)="×")      + (LEFT(I59,1)="○")+(LEFT(I59,1)="△")+(LEFT(I59,1)="×")) /2)</f>
        <v/>
      </c>
    </row>
    <row r="60" ht="30" customHeight="1">
      <c r="A60" s="13" t="n">
        <v>59</v>
      </c>
      <c r="B60" s="18" t="inlineStr">
        <is>
          <t>L2</t>
        </is>
      </c>
      <c r="C60" s="15">
        <f>入力!$B$21 &amp; "業界の" &amp; 入力!$A$35</f>
        <v/>
      </c>
      <c r="D60" s="15">
        <f>入力!$B$13</f>
        <v/>
      </c>
      <c r="E60" s="15">
        <f>IF(AND(入力!$B$21&lt;&gt;"", 入力!$A$35&lt;&gt;"", 入力!$B$13&lt;&gt;""), 入力!$B$21 &amp; "業界の" &amp; 入力!$A$35 &amp; "企業におすすめの" &amp; 入力!$B$13 &amp; "を教えてください。", "")</f>
        <v/>
      </c>
      <c r="F60" s="13" t="n"/>
      <c r="G60" s="13" t="n"/>
      <c r="H60" s="13" t="n"/>
      <c r="I60" s="13" t="n"/>
      <c r="J60" s="16">
        <f>IF(COUNTBLANK(F60:I60)=4, "", SUMPRODUCT((LEFT(F60:I60,1)="○")*2 + (LEFT(F60:I60,1)="△")*1 + (LEFT(F60:I60,1)="×")*0) / MAX(1, (LEFT(F60,1)="○")+(LEFT(F60,1)="△")+(LEFT(F60,1)="×")      + (LEFT(G60,1)="○")+(LEFT(G60,1)="△")+(LEFT(G60,1)="×")      + (LEFT(H60,1)="○")+(LEFT(H60,1)="△")+(LEFT(H60,1)="×")      + (LEFT(I60,1)="○")+(LEFT(I60,1)="△")+(LEFT(I60,1)="×")) /2)</f>
        <v/>
      </c>
    </row>
    <row r="61" ht="30" customHeight="1">
      <c r="A61" s="13" t="n">
        <v>60</v>
      </c>
      <c r="B61" s="18" t="inlineStr">
        <is>
          <t>L2</t>
        </is>
      </c>
      <c r="C61" s="15">
        <f>入力!$B$21 &amp; "業界の" &amp; 入力!$A$35</f>
        <v/>
      </c>
      <c r="D61" s="15">
        <f>入力!$B$14</f>
        <v/>
      </c>
      <c r="E61" s="15">
        <f>IF(AND(入力!$B$21&lt;&gt;"", 入力!$A$35&lt;&gt;"", 入力!$B$14&lt;&gt;""), 入力!$B$21 &amp; "業界の" &amp; 入力!$A$35 &amp; "企業におすすめの" &amp; 入力!$B$14 &amp; "を教えてください。", "")</f>
        <v/>
      </c>
      <c r="F61" s="13" t="n"/>
      <c r="G61" s="13" t="n"/>
      <c r="H61" s="13" t="n"/>
      <c r="I61" s="13" t="n"/>
      <c r="J61" s="16">
        <f>IF(COUNTBLANK(F61:I61)=4, "", SUMPRODUCT((LEFT(F61:I61,1)="○")*2 + (LEFT(F61:I61,1)="△")*1 + (LEFT(F61:I61,1)="×")*0) / MAX(1, (LEFT(F61,1)="○")+(LEFT(F61,1)="△")+(LEFT(F61,1)="×")      + (LEFT(G61,1)="○")+(LEFT(G61,1)="△")+(LEFT(G61,1)="×")      + (LEFT(H61,1)="○")+(LEFT(H61,1)="△")+(LEFT(H61,1)="×")      + (LEFT(I61,1)="○")+(LEFT(I61,1)="△")+(LEFT(I61,1)="×")) /2)</f>
        <v/>
      </c>
    </row>
    <row r="62" ht="30" customHeight="1">
      <c r="A62" s="13" t="n">
        <v>61</v>
      </c>
      <c r="B62" s="18" t="inlineStr">
        <is>
          <t>L2</t>
        </is>
      </c>
      <c r="C62" s="15">
        <f>入力!$B$21 &amp; "業界の" &amp; 入力!$A$35</f>
        <v/>
      </c>
      <c r="D62" s="15">
        <f>入力!$B$15</f>
        <v/>
      </c>
      <c r="E62" s="15">
        <f>IF(AND(入力!$B$21&lt;&gt;"", 入力!$A$35&lt;&gt;"", 入力!$B$15&lt;&gt;""), 入力!$B$21 &amp; "業界の" &amp; 入力!$A$35 &amp; "企業におすすめの" &amp; 入力!$B$15 &amp; "を教えてください。", "")</f>
        <v/>
      </c>
      <c r="F62" s="13" t="n"/>
      <c r="G62" s="13" t="n"/>
      <c r="H62" s="13" t="n"/>
      <c r="I62" s="13" t="n"/>
      <c r="J62" s="16">
        <f>IF(COUNTBLANK(F62:I62)=4, "", SUMPRODUCT((LEFT(F62:I62,1)="○")*2 + (LEFT(F62:I62,1)="△")*1 + (LEFT(F62:I62,1)="×")*0) / MAX(1, (LEFT(F62,1)="○")+(LEFT(F62,1)="△")+(LEFT(F62,1)="×")      + (LEFT(G62,1)="○")+(LEFT(G62,1)="△")+(LEFT(G62,1)="×")      + (LEFT(H62,1)="○")+(LEFT(H62,1)="△")+(LEFT(H62,1)="×")      + (LEFT(I62,1)="○")+(LEFT(I62,1)="△")+(LEFT(I62,1)="×")) /2)</f>
        <v/>
      </c>
    </row>
    <row r="63" ht="30" customHeight="1">
      <c r="A63" s="13" t="n">
        <v>62</v>
      </c>
      <c r="B63" s="18" t="inlineStr">
        <is>
          <t>L2</t>
        </is>
      </c>
      <c r="C63" s="15">
        <f>入力!$B$21 &amp; "業界の" &amp; 入力!$A$36</f>
        <v/>
      </c>
      <c r="D63" s="15">
        <f>入力!$B$13</f>
        <v/>
      </c>
      <c r="E63" s="15">
        <f>IF(AND(入力!$B$21&lt;&gt;"", 入力!$A$36&lt;&gt;"", 入力!$B$13&lt;&gt;""), 入力!$B$21 &amp; "業界の" &amp; 入力!$A$36 &amp; "企業におすすめの" &amp; 入力!$B$13 &amp; "を教えてください。", "")</f>
        <v/>
      </c>
      <c r="F63" s="13" t="n"/>
      <c r="G63" s="13" t="n"/>
      <c r="H63" s="13" t="n"/>
      <c r="I63" s="13" t="n"/>
      <c r="J63" s="16">
        <f>IF(COUNTBLANK(F63:I63)=4, "", SUMPRODUCT((LEFT(F63:I63,1)="○")*2 + (LEFT(F63:I63,1)="△")*1 + (LEFT(F63:I63,1)="×")*0) / MAX(1, (LEFT(F63,1)="○")+(LEFT(F63,1)="△")+(LEFT(F63,1)="×")      + (LEFT(G63,1)="○")+(LEFT(G63,1)="△")+(LEFT(G63,1)="×")      + (LEFT(H63,1)="○")+(LEFT(H63,1)="△")+(LEFT(H63,1)="×")      + (LEFT(I63,1)="○")+(LEFT(I63,1)="△")+(LEFT(I63,1)="×")) /2)</f>
        <v/>
      </c>
    </row>
    <row r="64" ht="30" customHeight="1">
      <c r="A64" s="13" t="n">
        <v>63</v>
      </c>
      <c r="B64" s="18" t="inlineStr">
        <is>
          <t>L2</t>
        </is>
      </c>
      <c r="C64" s="15">
        <f>入力!$B$21 &amp; "業界の" &amp; 入力!$A$36</f>
        <v/>
      </c>
      <c r="D64" s="15">
        <f>入力!$B$14</f>
        <v/>
      </c>
      <c r="E64" s="15">
        <f>IF(AND(入力!$B$21&lt;&gt;"", 入力!$A$36&lt;&gt;"", 入力!$B$14&lt;&gt;""), 入力!$B$21 &amp; "業界の" &amp; 入力!$A$36 &amp; "企業におすすめの" &amp; 入力!$B$14 &amp; "を教えてください。", "")</f>
        <v/>
      </c>
      <c r="F64" s="13" t="n"/>
      <c r="G64" s="13" t="n"/>
      <c r="H64" s="13" t="n"/>
      <c r="I64" s="13" t="n"/>
      <c r="J64" s="16">
        <f>IF(COUNTBLANK(F64:I64)=4, "", SUMPRODUCT((LEFT(F64:I64,1)="○")*2 + (LEFT(F64:I64,1)="△")*1 + (LEFT(F64:I64,1)="×")*0) / MAX(1, (LEFT(F64,1)="○")+(LEFT(F64,1)="△")+(LEFT(F64,1)="×")      + (LEFT(G64,1)="○")+(LEFT(G64,1)="△")+(LEFT(G64,1)="×")      + (LEFT(H64,1)="○")+(LEFT(H64,1)="△")+(LEFT(H64,1)="×")      + (LEFT(I64,1)="○")+(LEFT(I64,1)="△")+(LEFT(I64,1)="×")) /2)</f>
        <v/>
      </c>
    </row>
    <row r="65" ht="30" customHeight="1">
      <c r="A65" s="13" t="n">
        <v>64</v>
      </c>
      <c r="B65" s="18" t="inlineStr">
        <is>
          <t>L2</t>
        </is>
      </c>
      <c r="C65" s="15">
        <f>入力!$B$21 &amp; "業界の" &amp; 入力!$A$36</f>
        <v/>
      </c>
      <c r="D65" s="15">
        <f>入力!$B$15</f>
        <v/>
      </c>
      <c r="E65" s="15">
        <f>IF(AND(入力!$B$21&lt;&gt;"", 入力!$A$36&lt;&gt;"", 入力!$B$15&lt;&gt;""), 入力!$B$21 &amp; "業界の" &amp; 入力!$A$36 &amp; "企業におすすめの" &amp; 入力!$B$15 &amp; "を教えてください。", "")</f>
        <v/>
      </c>
      <c r="F65" s="13" t="n"/>
      <c r="G65" s="13" t="n"/>
      <c r="H65" s="13" t="n"/>
      <c r="I65" s="13" t="n"/>
      <c r="J65" s="16">
        <f>IF(COUNTBLANK(F65:I65)=4, "", SUMPRODUCT((LEFT(F65:I65,1)="○")*2 + (LEFT(F65:I65,1)="△")*1 + (LEFT(F65:I65,1)="×")*0) / MAX(1, (LEFT(F65,1)="○")+(LEFT(F65,1)="△")+(LEFT(F65,1)="×")      + (LEFT(G65,1)="○")+(LEFT(G65,1)="△")+(LEFT(G65,1)="×")      + (LEFT(H65,1)="○")+(LEFT(H65,1)="△")+(LEFT(H65,1)="×")      + (LEFT(I65,1)="○")+(LEFT(I65,1)="△")+(LEFT(I65,1)="×")) /2)</f>
        <v/>
      </c>
    </row>
    <row r="66" ht="30" customHeight="1">
      <c r="A66" s="13" t="n">
        <v>65</v>
      </c>
      <c r="B66" s="18" t="inlineStr">
        <is>
          <t>L2</t>
        </is>
      </c>
      <c r="C66" s="15">
        <f>入力!$B$22 &amp; "業界の" &amp; 入力!$A$34</f>
        <v/>
      </c>
      <c r="D66" s="15">
        <f>入力!$B$13</f>
        <v/>
      </c>
      <c r="E66" s="15">
        <f>IF(AND(入力!$B$22&lt;&gt;"", 入力!$A$34&lt;&gt;"", 入力!$B$13&lt;&gt;""), 入力!$B$22 &amp; "業界の" &amp; 入力!$A$34 &amp; "企業におすすめの" &amp; 入力!$B$13 &amp; "を教えてください。", "")</f>
        <v/>
      </c>
      <c r="F66" s="13" t="n"/>
      <c r="G66" s="13" t="n"/>
      <c r="H66" s="13" t="n"/>
      <c r="I66" s="13" t="n"/>
      <c r="J66" s="16">
        <f>IF(COUNTBLANK(F66:I66)=4, "", SUMPRODUCT((LEFT(F66:I66,1)="○")*2 + (LEFT(F66:I66,1)="△")*1 + (LEFT(F66:I66,1)="×")*0) / MAX(1, (LEFT(F66,1)="○")+(LEFT(F66,1)="△")+(LEFT(F66,1)="×")      + (LEFT(G66,1)="○")+(LEFT(G66,1)="△")+(LEFT(G66,1)="×")      + (LEFT(H66,1)="○")+(LEFT(H66,1)="△")+(LEFT(H66,1)="×")      + (LEFT(I66,1)="○")+(LEFT(I66,1)="△")+(LEFT(I66,1)="×")) /2)</f>
        <v/>
      </c>
    </row>
    <row r="67" ht="30" customHeight="1">
      <c r="A67" s="13" t="n">
        <v>66</v>
      </c>
      <c r="B67" s="18" t="inlineStr">
        <is>
          <t>L2</t>
        </is>
      </c>
      <c r="C67" s="15">
        <f>入力!$B$22 &amp; "業界の" &amp; 入力!$A$34</f>
        <v/>
      </c>
      <c r="D67" s="15">
        <f>入力!$B$14</f>
        <v/>
      </c>
      <c r="E67" s="15">
        <f>IF(AND(入力!$B$22&lt;&gt;"", 入力!$A$34&lt;&gt;"", 入力!$B$14&lt;&gt;""), 入力!$B$22 &amp; "業界の" &amp; 入力!$A$34 &amp; "企業におすすめの" &amp; 入力!$B$14 &amp; "を教えてください。", "")</f>
        <v/>
      </c>
      <c r="F67" s="13" t="n"/>
      <c r="G67" s="13" t="n"/>
      <c r="H67" s="13" t="n"/>
      <c r="I67" s="13" t="n"/>
      <c r="J67" s="16">
        <f>IF(COUNTBLANK(F67:I67)=4, "", SUMPRODUCT((LEFT(F67:I67,1)="○")*2 + (LEFT(F67:I67,1)="△")*1 + (LEFT(F67:I67,1)="×")*0) / MAX(1, (LEFT(F67,1)="○")+(LEFT(F67,1)="△")+(LEFT(F67,1)="×")      + (LEFT(G67,1)="○")+(LEFT(G67,1)="△")+(LEFT(G67,1)="×")      + (LEFT(H67,1)="○")+(LEFT(H67,1)="△")+(LEFT(H67,1)="×")      + (LEFT(I67,1)="○")+(LEFT(I67,1)="△")+(LEFT(I67,1)="×")) /2)</f>
        <v/>
      </c>
    </row>
    <row r="68" ht="30" customHeight="1">
      <c r="A68" s="13" t="n">
        <v>67</v>
      </c>
      <c r="B68" s="18" t="inlineStr">
        <is>
          <t>L2</t>
        </is>
      </c>
      <c r="C68" s="15">
        <f>入力!$B$22 &amp; "業界の" &amp; 入力!$A$34</f>
        <v/>
      </c>
      <c r="D68" s="15">
        <f>入力!$B$15</f>
        <v/>
      </c>
      <c r="E68" s="15">
        <f>IF(AND(入力!$B$22&lt;&gt;"", 入力!$A$34&lt;&gt;"", 入力!$B$15&lt;&gt;""), 入力!$B$22 &amp; "業界の" &amp; 入力!$A$34 &amp; "企業におすすめの" &amp; 入力!$B$15 &amp; "を教えてください。", "")</f>
        <v/>
      </c>
      <c r="F68" s="13" t="n"/>
      <c r="G68" s="13" t="n"/>
      <c r="H68" s="13" t="n"/>
      <c r="I68" s="13" t="n"/>
      <c r="J68" s="16">
        <f>IF(COUNTBLANK(F68:I68)=4, "", SUMPRODUCT((LEFT(F68:I68,1)="○")*2 + (LEFT(F68:I68,1)="△")*1 + (LEFT(F68:I68,1)="×")*0) / MAX(1, (LEFT(F68,1)="○")+(LEFT(F68,1)="△")+(LEFT(F68,1)="×")      + (LEFT(G68,1)="○")+(LEFT(G68,1)="△")+(LEFT(G68,1)="×")      + (LEFT(H68,1)="○")+(LEFT(H68,1)="△")+(LEFT(H68,1)="×")      + (LEFT(I68,1)="○")+(LEFT(I68,1)="△")+(LEFT(I68,1)="×")) /2)</f>
        <v/>
      </c>
    </row>
    <row r="69" ht="30" customHeight="1">
      <c r="A69" s="13" t="n">
        <v>68</v>
      </c>
      <c r="B69" s="18" t="inlineStr">
        <is>
          <t>L2</t>
        </is>
      </c>
      <c r="C69" s="15">
        <f>入力!$B$22 &amp; "業界の" &amp; 入力!$A$35</f>
        <v/>
      </c>
      <c r="D69" s="15">
        <f>入力!$B$13</f>
        <v/>
      </c>
      <c r="E69" s="15">
        <f>IF(AND(入力!$B$22&lt;&gt;"", 入力!$A$35&lt;&gt;"", 入力!$B$13&lt;&gt;""), 入力!$B$22 &amp; "業界の" &amp; 入力!$A$35 &amp; "企業におすすめの" &amp; 入力!$B$13 &amp; "を教えてください。", "")</f>
        <v/>
      </c>
      <c r="F69" s="13" t="n"/>
      <c r="G69" s="13" t="n"/>
      <c r="H69" s="13" t="n"/>
      <c r="I69" s="13" t="n"/>
      <c r="J69" s="16">
        <f>IF(COUNTBLANK(F69:I69)=4, "", SUMPRODUCT((LEFT(F69:I69,1)="○")*2 + (LEFT(F69:I69,1)="△")*1 + (LEFT(F69:I69,1)="×")*0) / MAX(1, (LEFT(F69,1)="○")+(LEFT(F69,1)="△")+(LEFT(F69,1)="×")      + (LEFT(G69,1)="○")+(LEFT(G69,1)="△")+(LEFT(G69,1)="×")      + (LEFT(H69,1)="○")+(LEFT(H69,1)="△")+(LEFT(H69,1)="×")      + (LEFT(I69,1)="○")+(LEFT(I69,1)="△")+(LEFT(I69,1)="×")) /2)</f>
        <v/>
      </c>
    </row>
    <row r="70" ht="30" customHeight="1">
      <c r="A70" s="13" t="n">
        <v>69</v>
      </c>
      <c r="B70" s="18" t="inlineStr">
        <is>
          <t>L2</t>
        </is>
      </c>
      <c r="C70" s="15">
        <f>入力!$B$22 &amp; "業界の" &amp; 入力!$A$35</f>
        <v/>
      </c>
      <c r="D70" s="15">
        <f>入力!$B$14</f>
        <v/>
      </c>
      <c r="E70" s="15">
        <f>IF(AND(入力!$B$22&lt;&gt;"", 入力!$A$35&lt;&gt;"", 入力!$B$14&lt;&gt;""), 入力!$B$22 &amp; "業界の" &amp; 入力!$A$35 &amp; "企業におすすめの" &amp; 入力!$B$14 &amp; "を教えてください。", "")</f>
        <v/>
      </c>
      <c r="F70" s="13" t="n"/>
      <c r="G70" s="13" t="n"/>
      <c r="H70" s="13" t="n"/>
      <c r="I70" s="13" t="n"/>
      <c r="J70" s="16">
        <f>IF(COUNTBLANK(F70:I70)=4, "", SUMPRODUCT((LEFT(F70:I70,1)="○")*2 + (LEFT(F70:I70,1)="△")*1 + (LEFT(F70:I70,1)="×")*0) / MAX(1, (LEFT(F70,1)="○")+(LEFT(F70,1)="△")+(LEFT(F70,1)="×")      + (LEFT(G70,1)="○")+(LEFT(G70,1)="△")+(LEFT(G70,1)="×")      + (LEFT(H70,1)="○")+(LEFT(H70,1)="△")+(LEFT(H70,1)="×")      + (LEFT(I70,1)="○")+(LEFT(I70,1)="△")+(LEFT(I70,1)="×")) /2)</f>
        <v/>
      </c>
    </row>
    <row r="71" ht="30" customHeight="1">
      <c r="A71" s="13" t="n">
        <v>70</v>
      </c>
      <c r="B71" s="18" t="inlineStr">
        <is>
          <t>L2</t>
        </is>
      </c>
      <c r="C71" s="15">
        <f>入力!$B$22 &amp; "業界の" &amp; 入力!$A$35</f>
        <v/>
      </c>
      <c r="D71" s="15">
        <f>入力!$B$15</f>
        <v/>
      </c>
      <c r="E71" s="15">
        <f>IF(AND(入力!$B$22&lt;&gt;"", 入力!$A$35&lt;&gt;"", 入力!$B$15&lt;&gt;""), 入力!$B$22 &amp; "業界の" &amp; 入力!$A$35 &amp; "企業におすすめの" &amp; 入力!$B$15 &amp; "を教えてください。", "")</f>
        <v/>
      </c>
      <c r="F71" s="13" t="n"/>
      <c r="G71" s="13" t="n"/>
      <c r="H71" s="13" t="n"/>
      <c r="I71" s="13" t="n"/>
      <c r="J71" s="16">
        <f>IF(COUNTBLANK(F71:I71)=4, "", SUMPRODUCT((LEFT(F71:I71,1)="○")*2 + (LEFT(F71:I71,1)="△")*1 + (LEFT(F71:I71,1)="×")*0) / MAX(1, (LEFT(F71,1)="○")+(LEFT(F71,1)="△")+(LEFT(F71,1)="×")      + (LEFT(G71,1)="○")+(LEFT(G71,1)="△")+(LEFT(G71,1)="×")      + (LEFT(H71,1)="○")+(LEFT(H71,1)="△")+(LEFT(H71,1)="×")      + (LEFT(I71,1)="○")+(LEFT(I71,1)="△")+(LEFT(I71,1)="×")) /2)</f>
        <v/>
      </c>
    </row>
    <row r="72" ht="30" customHeight="1">
      <c r="A72" s="13" t="n">
        <v>71</v>
      </c>
      <c r="B72" s="18" t="inlineStr">
        <is>
          <t>L2</t>
        </is>
      </c>
      <c r="C72" s="15">
        <f>入力!$B$22 &amp; "業界の" &amp; 入力!$A$36</f>
        <v/>
      </c>
      <c r="D72" s="15">
        <f>入力!$B$13</f>
        <v/>
      </c>
      <c r="E72" s="15">
        <f>IF(AND(入力!$B$22&lt;&gt;"", 入力!$A$36&lt;&gt;"", 入力!$B$13&lt;&gt;""), 入力!$B$22 &amp; "業界の" &amp; 入力!$A$36 &amp; "企業におすすめの" &amp; 入力!$B$13 &amp; "を教えてください。", "")</f>
        <v/>
      </c>
      <c r="F72" s="13" t="n"/>
      <c r="G72" s="13" t="n"/>
      <c r="H72" s="13" t="n"/>
      <c r="I72" s="13" t="n"/>
      <c r="J72" s="16">
        <f>IF(COUNTBLANK(F72:I72)=4, "", SUMPRODUCT((LEFT(F72:I72,1)="○")*2 + (LEFT(F72:I72,1)="△")*1 + (LEFT(F72:I72,1)="×")*0) / MAX(1, (LEFT(F72,1)="○")+(LEFT(F72,1)="△")+(LEFT(F72,1)="×")      + (LEFT(G72,1)="○")+(LEFT(G72,1)="△")+(LEFT(G72,1)="×")      + (LEFT(H72,1)="○")+(LEFT(H72,1)="△")+(LEFT(H72,1)="×")      + (LEFT(I72,1)="○")+(LEFT(I72,1)="△")+(LEFT(I72,1)="×")) /2)</f>
        <v/>
      </c>
    </row>
    <row r="73" ht="30" customHeight="1">
      <c r="A73" s="13" t="n">
        <v>72</v>
      </c>
      <c r="B73" s="18" t="inlineStr">
        <is>
          <t>L2</t>
        </is>
      </c>
      <c r="C73" s="15">
        <f>入力!$B$22 &amp; "業界の" &amp; 入力!$A$36</f>
        <v/>
      </c>
      <c r="D73" s="15">
        <f>入力!$B$14</f>
        <v/>
      </c>
      <c r="E73" s="15">
        <f>IF(AND(入力!$B$22&lt;&gt;"", 入力!$A$36&lt;&gt;"", 入力!$B$14&lt;&gt;""), 入力!$B$22 &amp; "業界の" &amp; 入力!$A$36 &amp; "企業におすすめの" &amp; 入力!$B$14 &amp; "を教えてください。", "")</f>
        <v/>
      </c>
      <c r="F73" s="13" t="n"/>
      <c r="G73" s="13" t="n"/>
      <c r="H73" s="13" t="n"/>
      <c r="I73" s="13" t="n"/>
      <c r="J73" s="16">
        <f>IF(COUNTBLANK(F73:I73)=4, "", SUMPRODUCT((LEFT(F73:I73,1)="○")*2 + (LEFT(F73:I73,1)="△")*1 + (LEFT(F73:I73,1)="×")*0) / MAX(1, (LEFT(F73,1)="○")+(LEFT(F73,1)="△")+(LEFT(F73,1)="×")      + (LEFT(G73,1)="○")+(LEFT(G73,1)="△")+(LEFT(G73,1)="×")      + (LEFT(H73,1)="○")+(LEFT(H73,1)="△")+(LEFT(H73,1)="×")      + (LEFT(I73,1)="○")+(LEFT(I73,1)="△")+(LEFT(I73,1)="×")) /2)</f>
        <v/>
      </c>
    </row>
    <row r="74" ht="30" customHeight="1">
      <c r="A74" s="13" t="n">
        <v>73</v>
      </c>
      <c r="B74" s="18" t="inlineStr">
        <is>
          <t>L2</t>
        </is>
      </c>
      <c r="C74" s="15">
        <f>入力!$B$22 &amp; "業界の" &amp; 入力!$A$36</f>
        <v/>
      </c>
      <c r="D74" s="15">
        <f>入力!$B$15</f>
        <v/>
      </c>
      <c r="E74" s="15">
        <f>IF(AND(入力!$B$22&lt;&gt;"", 入力!$A$36&lt;&gt;"", 入力!$B$15&lt;&gt;""), 入力!$B$22 &amp; "業界の" &amp; 入力!$A$36 &amp; "企業におすすめの" &amp; 入力!$B$15 &amp; "を教えてください。", "")</f>
        <v/>
      </c>
      <c r="F74" s="13" t="n"/>
      <c r="G74" s="13" t="n"/>
      <c r="H74" s="13" t="n"/>
      <c r="I74" s="13" t="n"/>
      <c r="J74" s="16">
        <f>IF(COUNTBLANK(F74:I74)=4, "", SUMPRODUCT((LEFT(F74:I74,1)="○")*2 + (LEFT(F74:I74,1)="△")*1 + (LEFT(F74:I74,1)="×")*0) / MAX(1, (LEFT(F74,1)="○")+(LEFT(F74,1)="△")+(LEFT(F74,1)="×")      + (LEFT(G74,1)="○")+(LEFT(G74,1)="△")+(LEFT(G74,1)="×")      + (LEFT(H74,1)="○")+(LEFT(H74,1)="△")+(LEFT(H74,1)="×")      + (LEFT(I74,1)="○")+(LEFT(I74,1)="△")+(LEFT(I74,1)="×")) /2)</f>
        <v/>
      </c>
    </row>
    <row r="75" ht="30" customHeight="1">
      <c r="A75" s="13" t="n">
        <v>74</v>
      </c>
      <c r="B75" s="18" t="inlineStr">
        <is>
          <t>L2</t>
        </is>
      </c>
      <c r="C75" s="15">
        <f>入力!$B$23 &amp; "業界の" &amp; 入力!$A$34</f>
        <v/>
      </c>
      <c r="D75" s="15">
        <f>入力!$B$13</f>
        <v/>
      </c>
      <c r="E75" s="15">
        <f>IF(AND(入力!$B$23&lt;&gt;"", 入力!$A$34&lt;&gt;"", 入力!$B$13&lt;&gt;""), 入力!$B$23 &amp; "業界の" &amp; 入力!$A$34 &amp; "企業におすすめの" &amp; 入力!$B$13 &amp; "を教えてください。", "")</f>
        <v/>
      </c>
      <c r="F75" s="13" t="n"/>
      <c r="G75" s="13" t="n"/>
      <c r="H75" s="13" t="n"/>
      <c r="I75" s="13" t="n"/>
      <c r="J75" s="16">
        <f>IF(COUNTBLANK(F75:I75)=4, "", SUMPRODUCT((LEFT(F75:I75,1)="○")*2 + (LEFT(F75:I75,1)="△")*1 + (LEFT(F75:I75,1)="×")*0) / MAX(1, (LEFT(F75,1)="○")+(LEFT(F75,1)="△")+(LEFT(F75,1)="×")      + (LEFT(G75,1)="○")+(LEFT(G75,1)="△")+(LEFT(G75,1)="×")      + (LEFT(H75,1)="○")+(LEFT(H75,1)="△")+(LEFT(H75,1)="×")      + (LEFT(I75,1)="○")+(LEFT(I75,1)="△")+(LEFT(I75,1)="×")) /2)</f>
        <v/>
      </c>
    </row>
    <row r="76" ht="30" customHeight="1">
      <c r="A76" s="13" t="n">
        <v>75</v>
      </c>
      <c r="B76" s="18" t="inlineStr">
        <is>
          <t>L2</t>
        </is>
      </c>
      <c r="C76" s="15">
        <f>入力!$B$23 &amp; "業界の" &amp; 入力!$A$34</f>
        <v/>
      </c>
      <c r="D76" s="15">
        <f>入力!$B$14</f>
        <v/>
      </c>
      <c r="E76" s="15">
        <f>IF(AND(入力!$B$23&lt;&gt;"", 入力!$A$34&lt;&gt;"", 入力!$B$14&lt;&gt;""), 入力!$B$23 &amp; "業界の" &amp; 入力!$A$34 &amp; "企業におすすめの" &amp; 入力!$B$14 &amp; "を教えてください。", "")</f>
        <v/>
      </c>
      <c r="F76" s="13" t="n"/>
      <c r="G76" s="13" t="n"/>
      <c r="H76" s="13" t="n"/>
      <c r="I76" s="13" t="n"/>
      <c r="J76" s="16">
        <f>IF(COUNTBLANK(F76:I76)=4, "", SUMPRODUCT((LEFT(F76:I76,1)="○")*2 + (LEFT(F76:I76,1)="△")*1 + (LEFT(F76:I76,1)="×")*0) / MAX(1, (LEFT(F76,1)="○")+(LEFT(F76,1)="△")+(LEFT(F76,1)="×")      + (LEFT(G76,1)="○")+(LEFT(G76,1)="△")+(LEFT(G76,1)="×")      + (LEFT(H76,1)="○")+(LEFT(H76,1)="△")+(LEFT(H76,1)="×")      + (LEFT(I76,1)="○")+(LEFT(I76,1)="△")+(LEFT(I76,1)="×")) /2)</f>
        <v/>
      </c>
    </row>
    <row r="77" ht="30" customHeight="1">
      <c r="A77" s="13" t="n">
        <v>76</v>
      </c>
      <c r="B77" s="18" t="inlineStr">
        <is>
          <t>L2</t>
        </is>
      </c>
      <c r="C77" s="15">
        <f>入力!$B$23 &amp; "業界の" &amp; 入力!$A$34</f>
        <v/>
      </c>
      <c r="D77" s="15">
        <f>入力!$B$15</f>
        <v/>
      </c>
      <c r="E77" s="15">
        <f>IF(AND(入力!$B$23&lt;&gt;"", 入力!$A$34&lt;&gt;"", 入力!$B$15&lt;&gt;""), 入力!$B$23 &amp; "業界の" &amp; 入力!$A$34 &amp; "企業におすすめの" &amp; 入力!$B$15 &amp; "を教えてください。", "")</f>
        <v/>
      </c>
      <c r="F77" s="13" t="n"/>
      <c r="G77" s="13" t="n"/>
      <c r="H77" s="13" t="n"/>
      <c r="I77" s="13" t="n"/>
      <c r="J77" s="16">
        <f>IF(COUNTBLANK(F77:I77)=4, "", SUMPRODUCT((LEFT(F77:I77,1)="○")*2 + (LEFT(F77:I77,1)="△")*1 + (LEFT(F77:I77,1)="×")*0) / MAX(1, (LEFT(F77,1)="○")+(LEFT(F77,1)="△")+(LEFT(F77,1)="×")      + (LEFT(G77,1)="○")+(LEFT(G77,1)="△")+(LEFT(G77,1)="×")      + (LEFT(H77,1)="○")+(LEFT(H77,1)="△")+(LEFT(H77,1)="×")      + (LEFT(I77,1)="○")+(LEFT(I77,1)="△")+(LEFT(I77,1)="×")) /2)</f>
        <v/>
      </c>
    </row>
    <row r="78" ht="30" customHeight="1">
      <c r="A78" s="13" t="n">
        <v>77</v>
      </c>
      <c r="B78" s="18" t="inlineStr">
        <is>
          <t>L2</t>
        </is>
      </c>
      <c r="C78" s="15">
        <f>入力!$B$23 &amp; "業界の" &amp; 入力!$A$35</f>
        <v/>
      </c>
      <c r="D78" s="15">
        <f>入力!$B$13</f>
        <v/>
      </c>
      <c r="E78" s="15">
        <f>IF(AND(入力!$B$23&lt;&gt;"", 入力!$A$35&lt;&gt;"", 入力!$B$13&lt;&gt;""), 入力!$B$23 &amp; "業界の" &amp; 入力!$A$35 &amp; "企業におすすめの" &amp; 入力!$B$13 &amp; "を教えてください。", "")</f>
        <v/>
      </c>
      <c r="F78" s="13" t="n"/>
      <c r="G78" s="13" t="n"/>
      <c r="H78" s="13" t="n"/>
      <c r="I78" s="13" t="n"/>
      <c r="J78" s="16">
        <f>IF(COUNTBLANK(F78:I78)=4, "", SUMPRODUCT((LEFT(F78:I78,1)="○")*2 + (LEFT(F78:I78,1)="△")*1 + (LEFT(F78:I78,1)="×")*0) / MAX(1, (LEFT(F78,1)="○")+(LEFT(F78,1)="△")+(LEFT(F78,1)="×")      + (LEFT(G78,1)="○")+(LEFT(G78,1)="△")+(LEFT(G78,1)="×")      + (LEFT(H78,1)="○")+(LEFT(H78,1)="△")+(LEFT(H78,1)="×")      + (LEFT(I78,1)="○")+(LEFT(I78,1)="△")+(LEFT(I78,1)="×")) /2)</f>
        <v/>
      </c>
    </row>
    <row r="79" ht="30" customHeight="1">
      <c r="A79" s="13" t="n">
        <v>78</v>
      </c>
      <c r="B79" s="18" t="inlineStr">
        <is>
          <t>L2</t>
        </is>
      </c>
      <c r="C79" s="15">
        <f>入力!$B$23 &amp; "業界の" &amp; 入力!$A$35</f>
        <v/>
      </c>
      <c r="D79" s="15">
        <f>入力!$B$14</f>
        <v/>
      </c>
      <c r="E79" s="15">
        <f>IF(AND(入力!$B$23&lt;&gt;"", 入力!$A$35&lt;&gt;"", 入力!$B$14&lt;&gt;""), 入力!$B$23 &amp; "業界の" &amp; 入力!$A$35 &amp; "企業におすすめの" &amp; 入力!$B$14 &amp; "を教えてください。", "")</f>
        <v/>
      </c>
      <c r="F79" s="13" t="n"/>
      <c r="G79" s="13" t="n"/>
      <c r="H79" s="13" t="n"/>
      <c r="I79" s="13" t="n"/>
      <c r="J79" s="16">
        <f>IF(COUNTBLANK(F79:I79)=4, "", SUMPRODUCT((LEFT(F79:I79,1)="○")*2 + (LEFT(F79:I79,1)="△")*1 + (LEFT(F79:I79,1)="×")*0) / MAX(1, (LEFT(F79,1)="○")+(LEFT(F79,1)="△")+(LEFT(F79,1)="×")      + (LEFT(G79,1)="○")+(LEFT(G79,1)="△")+(LEFT(G79,1)="×")      + (LEFT(H79,1)="○")+(LEFT(H79,1)="△")+(LEFT(H79,1)="×")      + (LEFT(I79,1)="○")+(LEFT(I79,1)="△")+(LEFT(I79,1)="×")) /2)</f>
        <v/>
      </c>
    </row>
    <row r="80" ht="30" customHeight="1">
      <c r="A80" s="13" t="n">
        <v>79</v>
      </c>
      <c r="B80" s="18" t="inlineStr">
        <is>
          <t>L2</t>
        </is>
      </c>
      <c r="C80" s="15">
        <f>入力!$B$23 &amp; "業界の" &amp; 入力!$A$35</f>
        <v/>
      </c>
      <c r="D80" s="15">
        <f>入力!$B$15</f>
        <v/>
      </c>
      <c r="E80" s="15">
        <f>IF(AND(入力!$B$23&lt;&gt;"", 入力!$A$35&lt;&gt;"", 入力!$B$15&lt;&gt;""), 入力!$B$23 &amp; "業界の" &amp; 入力!$A$35 &amp; "企業におすすめの" &amp; 入力!$B$15 &amp; "を教えてください。", "")</f>
        <v/>
      </c>
      <c r="F80" s="13" t="n"/>
      <c r="G80" s="13" t="n"/>
      <c r="H80" s="13" t="n"/>
      <c r="I80" s="13" t="n"/>
      <c r="J80" s="16">
        <f>IF(COUNTBLANK(F80:I80)=4, "", SUMPRODUCT((LEFT(F80:I80,1)="○")*2 + (LEFT(F80:I80,1)="△")*1 + (LEFT(F80:I80,1)="×")*0) / MAX(1, (LEFT(F80,1)="○")+(LEFT(F80,1)="△")+(LEFT(F80,1)="×")      + (LEFT(G80,1)="○")+(LEFT(G80,1)="△")+(LEFT(G80,1)="×")      + (LEFT(H80,1)="○")+(LEFT(H80,1)="△")+(LEFT(H80,1)="×")      + (LEFT(I80,1)="○")+(LEFT(I80,1)="△")+(LEFT(I80,1)="×")) /2)</f>
        <v/>
      </c>
    </row>
    <row r="81" ht="30" customHeight="1">
      <c r="A81" s="13" t="n">
        <v>80</v>
      </c>
      <c r="B81" s="18" t="inlineStr">
        <is>
          <t>L2</t>
        </is>
      </c>
      <c r="C81" s="15">
        <f>入力!$B$23 &amp; "業界の" &amp; 入力!$A$36</f>
        <v/>
      </c>
      <c r="D81" s="15">
        <f>入力!$B$13</f>
        <v/>
      </c>
      <c r="E81" s="15">
        <f>IF(AND(入力!$B$23&lt;&gt;"", 入力!$A$36&lt;&gt;"", 入力!$B$13&lt;&gt;""), 入力!$B$23 &amp; "業界の" &amp; 入力!$A$36 &amp; "企業におすすめの" &amp; 入力!$B$13 &amp; "を教えてください。", "")</f>
        <v/>
      </c>
      <c r="F81" s="13" t="n"/>
      <c r="G81" s="13" t="n"/>
      <c r="H81" s="13" t="n"/>
      <c r="I81" s="13" t="n"/>
      <c r="J81" s="16">
        <f>IF(COUNTBLANK(F81:I81)=4, "", SUMPRODUCT((LEFT(F81:I81,1)="○")*2 + (LEFT(F81:I81,1)="△")*1 + (LEFT(F81:I81,1)="×")*0) / MAX(1, (LEFT(F81,1)="○")+(LEFT(F81,1)="△")+(LEFT(F81,1)="×")      + (LEFT(G81,1)="○")+(LEFT(G81,1)="△")+(LEFT(G81,1)="×")      + (LEFT(H81,1)="○")+(LEFT(H81,1)="△")+(LEFT(H81,1)="×")      + (LEFT(I81,1)="○")+(LEFT(I81,1)="△")+(LEFT(I81,1)="×")) /2)</f>
        <v/>
      </c>
    </row>
    <row r="82" ht="30" customHeight="1">
      <c r="A82" s="13" t="n">
        <v>81</v>
      </c>
      <c r="B82" s="18" t="inlineStr">
        <is>
          <t>L2</t>
        </is>
      </c>
      <c r="C82" s="15">
        <f>入力!$B$23 &amp; "業界の" &amp; 入力!$A$36</f>
        <v/>
      </c>
      <c r="D82" s="15">
        <f>入力!$B$14</f>
        <v/>
      </c>
      <c r="E82" s="15">
        <f>IF(AND(入力!$B$23&lt;&gt;"", 入力!$A$36&lt;&gt;"", 入力!$B$14&lt;&gt;""), 入力!$B$23 &amp; "業界の" &amp; 入力!$A$36 &amp; "企業におすすめの" &amp; 入力!$B$14 &amp; "を教えてください。", "")</f>
        <v/>
      </c>
      <c r="F82" s="13" t="n"/>
      <c r="G82" s="13" t="n"/>
      <c r="H82" s="13" t="n"/>
      <c r="I82" s="13" t="n"/>
      <c r="J82" s="16">
        <f>IF(COUNTBLANK(F82:I82)=4, "", SUMPRODUCT((LEFT(F82:I82,1)="○")*2 + (LEFT(F82:I82,1)="△")*1 + (LEFT(F82:I82,1)="×")*0) / MAX(1, (LEFT(F82,1)="○")+(LEFT(F82,1)="△")+(LEFT(F82,1)="×")      + (LEFT(G82,1)="○")+(LEFT(G82,1)="△")+(LEFT(G82,1)="×")      + (LEFT(H82,1)="○")+(LEFT(H82,1)="△")+(LEFT(H82,1)="×")      + (LEFT(I82,1)="○")+(LEFT(I82,1)="△")+(LEFT(I82,1)="×")) /2)</f>
        <v/>
      </c>
    </row>
    <row r="83" ht="30" customHeight="1">
      <c r="A83" s="13" t="n">
        <v>82</v>
      </c>
      <c r="B83" s="18" t="inlineStr">
        <is>
          <t>L2</t>
        </is>
      </c>
      <c r="C83" s="15">
        <f>入力!$B$23 &amp; "業界の" &amp; 入力!$A$36</f>
        <v/>
      </c>
      <c r="D83" s="15">
        <f>入力!$B$15</f>
        <v/>
      </c>
      <c r="E83" s="15">
        <f>IF(AND(入力!$B$23&lt;&gt;"", 入力!$A$36&lt;&gt;"", 入力!$B$15&lt;&gt;""), 入力!$B$23 &amp; "業界の" &amp; 入力!$A$36 &amp; "企業におすすめの" &amp; 入力!$B$15 &amp; "を教えてください。", "")</f>
        <v/>
      </c>
      <c r="F83" s="13" t="n"/>
      <c r="G83" s="13" t="n"/>
      <c r="H83" s="13" t="n"/>
      <c r="I83" s="13" t="n"/>
      <c r="J83" s="16">
        <f>IF(COUNTBLANK(F83:I83)=4, "", SUMPRODUCT((LEFT(F83:I83,1)="○")*2 + (LEFT(F83:I83,1)="△")*1 + (LEFT(F83:I83,1)="×")*0) / MAX(1, (LEFT(F83,1)="○")+(LEFT(F83,1)="△")+(LEFT(F83,1)="×")      + (LEFT(G83,1)="○")+(LEFT(G83,1)="△")+(LEFT(G83,1)="×")      + (LEFT(H83,1)="○")+(LEFT(H83,1)="△")+(LEFT(H83,1)="×")      + (LEFT(I83,1)="○")+(LEFT(I83,1)="△")+(LEFT(I83,1)="×")) /2)</f>
        <v/>
      </c>
    </row>
    <row r="84" ht="30" customHeight="1">
      <c r="A84" s="13" t="n">
        <v>83</v>
      </c>
      <c r="B84" s="18" t="inlineStr">
        <is>
          <t>L2</t>
        </is>
      </c>
      <c r="C84" s="15">
        <f>入力!$B$24 &amp; "業界の" &amp; 入力!$A$34</f>
        <v/>
      </c>
      <c r="D84" s="15">
        <f>入力!$B$13</f>
        <v/>
      </c>
      <c r="E84" s="15">
        <f>IF(AND(入力!$B$24&lt;&gt;"", 入力!$A$34&lt;&gt;"", 入力!$B$13&lt;&gt;""), 入力!$B$24 &amp; "業界の" &amp; 入力!$A$34 &amp; "企業におすすめの" &amp; 入力!$B$13 &amp; "を教えてください。", "")</f>
        <v/>
      </c>
      <c r="F84" s="13" t="n"/>
      <c r="G84" s="13" t="n"/>
      <c r="H84" s="13" t="n"/>
      <c r="I84" s="13" t="n"/>
      <c r="J84" s="16">
        <f>IF(COUNTBLANK(F84:I84)=4, "", SUMPRODUCT((LEFT(F84:I84,1)="○")*2 + (LEFT(F84:I84,1)="△")*1 + (LEFT(F84:I84,1)="×")*0) / MAX(1, (LEFT(F84,1)="○")+(LEFT(F84,1)="△")+(LEFT(F84,1)="×")      + (LEFT(G84,1)="○")+(LEFT(G84,1)="△")+(LEFT(G84,1)="×")      + (LEFT(H84,1)="○")+(LEFT(H84,1)="△")+(LEFT(H84,1)="×")      + (LEFT(I84,1)="○")+(LEFT(I84,1)="△")+(LEFT(I84,1)="×")) /2)</f>
        <v/>
      </c>
    </row>
    <row r="85" ht="30" customHeight="1">
      <c r="A85" s="13" t="n">
        <v>84</v>
      </c>
      <c r="B85" s="18" t="inlineStr">
        <is>
          <t>L2</t>
        </is>
      </c>
      <c r="C85" s="15">
        <f>入力!$B$24 &amp; "業界の" &amp; 入力!$A$34</f>
        <v/>
      </c>
      <c r="D85" s="15">
        <f>入力!$B$14</f>
        <v/>
      </c>
      <c r="E85" s="15">
        <f>IF(AND(入力!$B$24&lt;&gt;"", 入力!$A$34&lt;&gt;"", 入力!$B$14&lt;&gt;""), 入力!$B$24 &amp; "業界の" &amp; 入力!$A$34 &amp; "企業におすすめの" &amp; 入力!$B$14 &amp; "を教えてください。", "")</f>
        <v/>
      </c>
      <c r="F85" s="13" t="n"/>
      <c r="G85" s="13" t="n"/>
      <c r="H85" s="13" t="n"/>
      <c r="I85" s="13" t="n"/>
      <c r="J85" s="16">
        <f>IF(COUNTBLANK(F85:I85)=4, "", SUMPRODUCT((LEFT(F85:I85,1)="○")*2 + (LEFT(F85:I85,1)="△")*1 + (LEFT(F85:I85,1)="×")*0) / MAX(1, (LEFT(F85,1)="○")+(LEFT(F85,1)="△")+(LEFT(F85,1)="×")      + (LEFT(G85,1)="○")+(LEFT(G85,1)="△")+(LEFT(G85,1)="×")      + (LEFT(H85,1)="○")+(LEFT(H85,1)="△")+(LEFT(H85,1)="×")      + (LEFT(I85,1)="○")+(LEFT(I85,1)="△")+(LEFT(I85,1)="×")) /2)</f>
        <v/>
      </c>
    </row>
    <row r="86" ht="30" customHeight="1">
      <c r="A86" s="13" t="n">
        <v>85</v>
      </c>
      <c r="B86" s="18" t="inlineStr">
        <is>
          <t>L2</t>
        </is>
      </c>
      <c r="C86" s="15">
        <f>入力!$B$24 &amp; "業界の" &amp; 入力!$A$34</f>
        <v/>
      </c>
      <c r="D86" s="15">
        <f>入力!$B$15</f>
        <v/>
      </c>
      <c r="E86" s="15">
        <f>IF(AND(入力!$B$24&lt;&gt;"", 入力!$A$34&lt;&gt;"", 入力!$B$15&lt;&gt;""), 入力!$B$24 &amp; "業界の" &amp; 入力!$A$34 &amp; "企業におすすめの" &amp; 入力!$B$15 &amp; "を教えてください。", "")</f>
        <v/>
      </c>
      <c r="F86" s="13" t="n"/>
      <c r="G86" s="13" t="n"/>
      <c r="H86" s="13" t="n"/>
      <c r="I86" s="13" t="n"/>
      <c r="J86" s="16">
        <f>IF(COUNTBLANK(F86:I86)=4, "", SUMPRODUCT((LEFT(F86:I86,1)="○")*2 + (LEFT(F86:I86,1)="△")*1 + (LEFT(F86:I86,1)="×")*0) / MAX(1, (LEFT(F86,1)="○")+(LEFT(F86,1)="△")+(LEFT(F86,1)="×")      + (LEFT(G86,1)="○")+(LEFT(G86,1)="△")+(LEFT(G86,1)="×")      + (LEFT(H86,1)="○")+(LEFT(H86,1)="△")+(LEFT(H86,1)="×")      + (LEFT(I86,1)="○")+(LEFT(I86,1)="△")+(LEFT(I86,1)="×")) /2)</f>
        <v/>
      </c>
    </row>
    <row r="87" ht="30" customHeight="1">
      <c r="A87" s="13" t="n">
        <v>86</v>
      </c>
      <c r="B87" s="18" t="inlineStr">
        <is>
          <t>L2</t>
        </is>
      </c>
      <c r="C87" s="15">
        <f>入力!$B$24 &amp; "業界の" &amp; 入力!$A$35</f>
        <v/>
      </c>
      <c r="D87" s="15">
        <f>入力!$B$13</f>
        <v/>
      </c>
      <c r="E87" s="15">
        <f>IF(AND(入力!$B$24&lt;&gt;"", 入力!$A$35&lt;&gt;"", 入力!$B$13&lt;&gt;""), 入力!$B$24 &amp; "業界の" &amp; 入力!$A$35 &amp; "企業におすすめの" &amp; 入力!$B$13 &amp; "を教えてください。", "")</f>
        <v/>
      </c>
      <c r="F87" s="13" t="n"/>
      <c r="G87" s="13" t="n"/>
      <c r="H87" s="13" t="n"/>
      <c r="I87" s="13" t="n"/>
      <c r="J87" s="16">
        <f>IF(COUNTBLANK(F87:I87)=4, "", SUMPRODUCT((LEFT(F87:I87,1)="○")*2 + (LEFT(F87:I87,1)="△")*1 + (LEFT(F87:I87,1)="×")*0) / MAX(1, (LEFT(F87,1)="○")+(LEFT(F87,1)="△")+(LEFT(F87,1)="×")      + (LEFT(G87,1)="○")+(LEFT(G87,1)="△")+(LEFT(G87,1)="×")      + (LEFT(H87,1)="○")+(LEFT(H87,1)="△")+(LEFT(H87,1)="×")      + (LEFT(I87,1)="○")+(LEFT(I87,1)="△")+(LEFT(I87,1)="×")) /2)</f>
        <v/>
      </c>
    </row>
    <row r="88" ht="30" customHeight="1">
      <c r="A88" s="13" t="n">
        <v>87</v>
      </c>
      <c r="B88" s="18" t="inlineStr">
        <is>
          <t>L2</t>
        </is>
      </c>
      <c r="C88" s="15">
        <f>入力!$B$24 &amp; "業界の" &amp; 入力!$A$35</f>
        <v/>
      </c>
      <c r="D88" s="15">
        <f>入力!$B$14</f>
        <v/>
      </c>
      <c r="E88" s="15">
        <f>IF(AND(入力!$B$24&lt;&gt;"", 入力!$A$35&lt;&gt;"", 入力!$B$14&lt;&gt;""), 入力!$B$24 &amp; "業界の" &amp; 入力!$A$35 &amp; "企業におすすめの" &amp; 入力!$B$14 &amp; "を教えてください。", "")</f>
        <v/>
      </c>
      <c r="F88" s="13" t="n"/>
      <c r="G88" s="13" t="n"/>
      <c r="H88" s="13" t="n"/>
      <c r="I88" s="13" t="n"/>
      <c r="J88" s="16">
        <f>IF(COUNTBLANK(F88:I88)=4, "", SUMPRODUCT((LEFT(F88:I88,1)="○")*2 + (LEFT(F88:I88,1)="△")*1 + (LEFT(F88:I88,1)="×")*0) / MAX(1, (LEFT(F88,1)="○")+(LEFT(F88,1)="△")+(LEFT(F88,1)="×")      + (LEFT(G88,1)="○")+(LEFT(G88,1)="△")+(LEFT(G88,1)="×")      + (LEFT(H88,1)="○")+(LEFT(H88,1)="△")+(LEFT(H88,1)="×")      + (LEFT(I88,1)="○")+(LEFT(I88,1)="△")+(LEFT(I88,1)="×")) /2)</f>
        <v/>
      </c>
    </row>
    <row r="89" ht="30" customHeight="1">
      <c r="A89" s="13" t="n">
        <v>88</v>
      </c>
      <c r="B89" s="18" t="inlineStr">
        <is>
          <t>L2</t>
        </is>
      </c>
      <c r="C89" s="15">
        <f>入力!$B$24 &amp; "業界の" &amp; 入力!$A$35</f>
        <v/>
      </c>
      <c r="D89" s="15">
        <f>入力!$B$15</f>
        <v/>
      </c>
      <c r="E89" s="15">
        <f>IF(AND(入力!$B$24&lt;&gt;"", 入力!$A$35&lt;&gt;"", 入力!$B$15&lt;&gt;""), 入力!$B$24 &amp; "業界の" &amp; 入力!$A$35 &amp; "企業におすすめの" &amp; 入力!$B$15 &amp; "を教えてください。", "")</f>
        <v/>
      </c>
      <c r="F89" s="13" t="n"/>
      <c r="G89" s="13" t="n"/>
      <c r="H89" s="13" t="n"/>
      <c r="I89" s="13" t="n"/>
      <c r="J89" s="16">
        <f>IF(COUNTBLANK(F89:I89)=4, "", SUMPRODUCT((LEFT(F89:I89,1)="○")*2 + (LEFT(F89:I89,1)="△")*1 + (LEFT(F89:I89,1)="×")*0) / MAX(1, (LEFT(F89,1)="○")+(LEFT(F89,1)="△")+(LEFT(F89,1)="×")      + (LEFT(G89,1)="○")+(LEFT(G89,1)="△")+(LEFT(G89,1)="×")      + (LEFT(H89,1)="○")+(LEFT(H89,1)="△")+(LEFT(H89,1)="×")      + (LEFT(I89,1)="○")+(LEFT(I89,1)="△")+(LEFT(I89,1)="×")) /2)</f>
        <v/>
      </c>
    </row>
    <row r="90" ht="30" customHeight="1">
      <c r="A90" s="13" t="n">
        <v>89</v>
      </c>
      <c r="B90" s="18" t="inlineStr">
        <is>
          <t>L2</t>
        </is>
      </c>
      <c r="C90" s="15">
        <f>入力!$B$24 &amp; "業界の" &amp; 入力!$A$36</f>
        <v/>
      </c>
      <c r="D90" s="15">
        <f>入力!$B$13</f>
        <v/>
      </c>
      <c r="E90" s="15">
        <f>IF(AND(入力!$B$24&lt;&gt;"", 入力!$A$36&lt;&gt;"", 入力!$B$13&lt;&gt;""), 入力!$B$24 &amp; "業界の" &amp; 入力!$A$36 &amp; "企業におすすめの" &amp; 入力!$B$13 &amp; "を教えてください。", "")</f>
        <v/>
      </c>
      <c r="F90" s="13" t="n"/>
      <c r="G90" s="13" t="n"/>
      <c r="H90" s="13" t="n"/>
      <c r="I90" s="13" t="n"/>
      <c r="J90" s="16">
        <f>IF(COUNTBLANK(F90:I90)=4, "", SUMPRODUCT((LEFT(F90:I90,1)="○")*2 + (LEFT(F90:I90,1)="△")*1 + (LEFT(F90:I90,1)="×")*0) / MAX(1, (LEFT(F90,1)="○")+(LEFT(F90,1)="△")+(LEFT(F90,1)="×")      + (LEFT(G90,1)="○")+(LEFT(G90,1)="△")+(LEFT(G90,1)="×")      + (LEFT(H90,1)="○")+(LEFT(H90,1)="△")+(LEFT(H90,1)="×")      + (LEFT(I90,1)="○")+(LEFT(I90,1)="△")+(LEFT(I90,1)="×")) /2)</f>
        <v/>
      </c>
    </row>
    <row r="91" ht="30" customHeight="1">
      <c r="A91" s="13" t="n">
        <v>90</v>
      </c>
      <c r="B91" s="18" t="inlineStr">
        <is>
          <t>L2</t>
        </is>
      </c>
      <c r="C91" s="15">
        <f>入力!$B$24 &amp; "業界の" &amp; 入力!$A$36</f>
        <v/>
      </c>
      <c r="D91" s="15">
        <f>入力!$B$14</f>
        <v/>
      </c>
      <c r="E91" s="15">
        <f>IF(AND(入力!$B$24&lt;&gt;"", 入力!$A$36&lt;&gt;"", 入力!$B$14&lt;&gt;""), 入力!$B$24 &amp; "業界の" &amp; 入力!$A$36 &amp; "企業におすすめの" &amp; 入力!$B$14 &amp; "を教えてください。", "")</f>
        <v/>
      </c>
      <c r="F91" s="13" t="n"/>
      <c r="G91" s="13" t="n"/>
      <c r="H91" s="13" t="n"/>
      <c r="I91" s="13" t="n"/>
      <c r="J91" s="16">
        <f>IF(COUNTBLANK(F91:I91)=4, "", SUMPRODUCT((LEFT(F91:I91,1)="○")*2 + (LEFT(F91:I91,1)="△")*1 + (LEFT(F91:I91,1)="×")*0) / MAX(1, (LEFT(F91,1)="○")+(LEFT(F91,1)="△")+(LEFT(F91,1)="×")      + (LEFT(G91,1)="○")+(LEFT(G91,1)="△")+(LEFT(G91,1)="×")      + (LEFT(H91,1)="○")+(LEFT(H91,1)="△")+(LEFT(H91,1)="×")      + (LEFT(I91,1)="○")+(LEFT(I91,1)="△")+(LEFT(I91,1)="×")) /2)</f>
        <v/>
      </c>
    </row>
    <row r="92" ht="30" customHeight="1">
      <c r="A92" s="13" t="n">
        <v>91</v>
      </c>
      <c r="B92" s="18" t="inlineStr">
        <is>
          <t>L2</t>
        </is>
      </c>
      <c r="C92" s="15">
        <f>入力!$B$24 &amp; "業界の" &amp; 入力!$A$36</f>
        <v/>
      </c>
      <c r="D92" s="15">
        <f>入力!$B$15</f>
        <v/>
      </c>
      <c r="E92" s="15">
        <f>IF(AND(入力!$B$24&lt;&gt;"", 入力!$A$36&lt;&gt;"", 入力!$B$15&lt;&gt;""), 入力!$B$24 &amp; "業界の" &amp; 入力!$A$36 &amp; "企業におすすめの" &amp; 入力!$B$15 &amp; "を教えてください。", "")</f>
        <v/>
      </c>
      <c r="F92" s="13" t="n"/>
      <c r="G92" s="13" t="n"/>
      <c r="H92" s="13" t="n"/>
      <c r="I92" s="13" t="n"/>
      <c r="J92" s="16">
        <f>IF(COUNTBLANK(F92:I92)=4, "", SUMPRODUCT((LEFT(F92:I92,1)="○")*2 + (LEFT(F92:I92,1)="△")*1 + (LEFT(F92:I92,1)="×")*0) / MAX(1, (LEFT(F92,1)="○")+(LEFT(F92,1)="△")+(LEFT(F92,1)="×")      + (LEFT(G92,1)="○")+(LEFT(G92,1)="△")+(LEFT(G92,1)="×")      + (LEFT(H92,1)="○")+(LEFT(H92,1)="△")+(LEFT(H92,1)="×")      + (LEFT(I92,1)="○")+(LEFT(I92,1)="△")+(LEFT(I92,1)="×")) /2)</f>
        <v/>
      </c>
    </row>
    <row r="93" ht="30" customHeight="1">
      <c r="A93" s="13" t="n">
        <v>92</v>
      </c>
      <c r="B93" s="18" t="inlineStr">
        <is>
          <t>L2</t>
        </is>
      </c>
      <c r="C93" s="15">
        <f>入力!$B$25 &amp; "業界の" &amp; 入力!$A$34</f>
        <v/>
      </c>
      <c r="D93" s="15">
        <f>入力!$B$13</f>
        <v/>
      </c>
      <c r="E93" s="15">
        <f>IF(AND(入力!$B$25&lt;&gt;"", 入力!$A$34&lt;&gt;"", 入力!$B$13&lt;&gt;""), 入力!$B$25 &amp; "業界の" &amp; 入力!$A$34 &amp; "企業におすすめの" &amp; 入力!$B$13 &amp; "を教えてください。", "")</f>
        <v/>
      </c>
      <c r="F93" s="13" t="n"/>
      <c r="G93" s="13" t="n"/>
      <c r="H93" s="13" t="n"/>
      <c r="I93" s="13" t="n"/>
      <c r="J93" s="16">
        <f>IF(COUNTBLANK(F93:I93)=4, "", SUMPRODUCT((LEFT(F93:I93,1)="○")*2 + (LEFT(F93:I93,1)="△")*1 + (LEFT(F93:I93,1)="×")*0) / MAX(1, (LEFT(F93,1)="○")+(LEFT(F93,1)="△")+(LEFT(F93,1)="×")      + (LEFT(G93,1)="○")+(LEFT(G93,1)="△")+(LEFT(G93,1)="×")      + (LEFT(H93,1)="○")+(LEFT(H93,1)="△")+(LEFT(H93,1)="×")      + (LEFT(I93,1)="○")+(LEFT(I93,1)="△")+(LEFT(I93,1)="×")) /2)</f>
        <v/>
      </c>
    </row>
    <row r="94" ht="30" customHeight="1">
      <c r="A94" s="13" t="n">
        <v>93</v>
      </c>
      <c r="B94" s="18" t="inlineStr">
        <is>
          <t>L2</t>
        </is>
      </c>
      <c r="C94" s="15">
        <f>入力!$B$25 &amp; "業界の" &amp; 入力!$A$34</f>
        <v/>
      </c>
      <c r="D94" s="15">
        <f>入力!$B$14</f>
        <v/>
      </c>
      <c r="E94" s="15">
        <f>IF(AND(入力!$B$25&lt;&gt;"", 入力!$A$34&lt;&gt;"", 入力!$B$14&lt;&gt;""), 入力!$B$25 &amp; "業界の" &amp; 入力!$A$34 &amp; "企業におすすめの" &amp; 入力!$B$14 &amp; "を教えてください。", "")</f>
        <v/>
      </c>
      <c r="F94" s="13" t="n"/>
      <c r="G94" s="13" t="n"/>
      <c r="H94" s="13" t="n"/>
      <c r="I94" s="13" t="n"/>
      <c r="J94" s="16">
        <f>IF(COUNTBLANK(F94:I94)=4, "", SUMPRODUCT((LEFT(F94:I94,1)="○")*2 + (LEFT(F94:I94,1)="△")*1 + (LEFT(F94:I94,1)="×")*0) / MAX(1, (LEFT(F94,1)="○")+(LEFT(F94,1)="△")+(LEFT(F94,1)="×")      + (LEFT(G94,1)="○")+(LEFT(G94,1)="△")+(LEFT(G94,1)="×")      + (LEFT(H94,1)="○")+(LEFT(H94,1)="△")+(LEFT(H94,1)="×")      + (LEFT(I94,1)="○")+(LEFT(I94,1)="△")+(LEFT(I94,1)="×")) /2)</f>
        <v/>
      </c>
    </row>
    <row r="95" ht="30" customHeight="1">
      <c r="A95" s="13" t="n">
        <v>94</v>
      </c>
      <c r="B95" s="18" t="inlineStr">
        <is>
          <t>L2</t>
        </is>
      </c>
      <c r="C95" s="15">
        <f>入力!$B$25 &amp; "業界の" &amp; 入力!$A$34</f>
        <v/>
      </c>
      <c r="D95" s="15">
        <f>入力!$B$15</f>
        <v/>
      </c>
      <c r="E95" s="15">
        <f>IF(AND(入力!$B$25&lt;&gt;"", 入力!$A$34&lt;&gt;"", 入力!$B$15&lt;&gt;""), 入力!$B$25 &amp; "業界の" &amp; 入力!$A$34 &amp; "企業におすすめの" &amp; 入力!$B$15 &amp; "を教えてください。", "")</f>
        <v/>
      </c>
      <c r="F95" s="13" t="n"/>
      <c r="G95" s="13" t="n"/>
      <c r="H95" s="13" t="n"/>
      <c r="I95" s="13" t="n"/>
      <c r="J95" s="16">
        <f>IF(COUNTBLANK(F95:I95)=4, "", SUMPRODUCT((LEFT(F95:I95,1)="○")*2 + (LEFT(F95:I95,1)="△")*1 + (LEFT(F95:I95,1)="×")*0) / MAX(1, (LEFT(F95,1)="○")+(LEFT(F95,1)="△")+(LEFT(F95,1)="×")      + (LEFT(G95,1)="○")+(LEFT(G95,1)="△")+(LEFT(G95,1)="×")      + (LEFT(H95,1)="○")+(LEFT(H95,1)="△")+(LEFT(H95,1)="×")      + (LEFT(I95,1)="○")+(LEFT(I95,1)="△")+(LEFT(I95,1)="×")) /2)</f>
        <v/>
      </c>
    </row>
    <row r="96" ht="30" customHeight="1">
      <c r="A96" s="13" t="n">
        <v>95</v>
      </c>
      <c r="B96" s="18" t="inlineStr">
        <is>
          <t>L2</t>
        </is>
      </c>
      <c r="C96" s="15">
        <f>入力!$B$25 &amp; "業界の" &amp; 入力!$A$35</f>
        <v/>
      </c>
      <c r="D96" s="15">
        <f>入力!$B$13</f>
        <v/>
      </c>
      <c r="E96" s="15">
        <f>IF(AND(入力!$B$25&lt;&gt;"", 入力!$A$35&lt;&gt;"", 入力!$B$13&lt;&gt;""), 入力!$B$25 &amp; "業界の" &amp; 入力!$A$35 &amp; "企業におすすめの" &amp; 入力!$B$13 &amp; "を教えてください。", "")</f>
        <v/>
      </c>
      <c r="F96" s="13" t="n"/>
      <c r="G96" s="13" t="n"/>
      <c r="H96" s="13" t="n"/>
      <c r="I96" s="13" t="n"/>
      <c r="J96" s="16">
        <f>IF(COUNTBLANK(F96:I96)=4, "", SUMPRODUCT((LEFT(F96:I96,1)="○")*2 + (LEFT(F96:I96,1)="△")*1 + (LEFT(F96:I96,1)="×")*0) / MAX(1, (LEFT(F96,1)="○")+(LEFT(F96,1)="△")+(LEFT(F96,1)="×")      + (LEFT(G96,1)="○")+(LEFT(G96,1)="△")+(LEFT(G96,1)="×")      + (LEFT(H96,1)="○")+(LEFT(H96,1)="△")+(LEFT(H96,1)="×")      + (LEFT(I96,1)="○")+(LEFT(I96,1)="△")+(LEFT(I96,1)="×")) /2)</f>
        <v/>
      </c>
    </row>
    <row r="97" ht="30" customHeight="1">
      <c r="A97" s="13" t="n">
        <v>96</v>
      </c>
      <c r="B97" s="18" t="inlineStr">
        <is>
          <t>L2</t>
        </is>
      </c>
      <c r="C97" s="15">
        <f>入力!$B$25 &amp; "業界の" &amp; 入力!$A$35</f>
        <v/>
      </c>
      <c r="D97" s="15">
        <f>入力!$B$14</f>
        <v/>
      </c>
      <c r="E97" s="15">
        <f>IF(AND(入力!$B$25&lt;&gt;"", 入力!$A$35&lt;&gt;"", 入力!$B$14&lt;&gt;""), 入力!$B$25 &amp; "業界の" &amp; 入力!$A$35 &amp; "企業におすすめの" &amp; 入力!$B$14 &amp; "を教えてください。", "")</f>
        <v/>
      </c>
      <c r="F97" s="13" t="n"/>
      <c r="G97" s="13" t="n"/>
      <c r="H97" s="13" t="n"/>
      <c r="I97" s="13" t="n"/>
      <c r="J97" s="16">
        <f>IF(COUNTBLANK(F97:I97)=4, "", SUMPRODUCT((LEFT(F97:I97,1)="○")*2 + (LEFT(F97:I97,1)="△")*1 + (LEFT(F97:I97,1)="×")*0) / MAX(1, (LEFT(F97,1)="○")+(LEFT(F97,1)="△")+(LEFT(F97,1)="×")      + (LEFT(G97,1)="○")+(LEFT(G97,1)="△")+(LEFT(G97,1)="×")      + (LEFT(H97,1)="○")+(LEFT(H97,1)="△")+(LEFT(H97,1)="×")      + (LEFT(I97,1)="○")+(LEFT(I97,1)="△")+(LEFT(I97,1)="×")) /2)</f>
        <v/>
      </c>
    </row>
    <row r="98" ht="30" customHeight="1">
      <c r="A98" s="13" t="n">
        <v>97</v>
      </c>
      <c r="B98" s="18" t="inlineStr">
        <is>
          <t>L2</t>
        </is>
      </c>
      <c r="C98" s="15">
        <f>入力!$B$25 &amp; "業界の" &amp; 入力!$A$35</f>
        <v/>
      </c>
      <c r="D98" s="15">
        <f>入力!$B$15</f>
        <v/>
      </c>
      <c r="E98" s="15">
        <f>IF(AND(入力!$B$25&lt;&gt;"", 入力!$A$35&lt;&gt;"", 入力!$B$15&lt;&gt;""), 入力!$B$25 &amp; "業界の" &amp; 入力!$A$35 &amp; "企業におすすめの" &amp; 入力!$B$15 &amp; "を教えてください。", "")</f>
        <v/>
      </c>
      <c r="F98" s="13" t="n"/>
      <c r="G98" s="13" t="n"/>
      <c r="H98" s="13" t="n"/>
      <c r="I98" s="13" t="n"/>
      <c r="J98" s="16">
        <f>IF(COUNTBLANK(F98:I98)=4, "", SUMPRODUCT((LEFT(F98:I98,1)="○")*2 + (LEFT(F98:I98,1)="△")*1 + (LEFT(F98:I98,1)="×")*0) / MAX(1, (LEFT(F98,1)="○")+(LEFT(F98,1)="△")+(LEFT(F98,1)="×")      + (LEFT(G98,1)="○")+(LEFT(G98,1)="△")+(LEFT(G98,1)="×")      + (LEFT(H98,1)="○")+(LEFT(H98,1)="△")+(LEFT(H98,1)="×")      + (LEFT(I98,1)="○")+(LEFT(I98,1)="△")+(LEFT(I98,1)="×")) /2)</f>
        <v/>
      </c>
    </row>
    <row r="99" ht="30" customHeight="1">
      <c r="A99" s="13" t="n">
        <v>98</v>
      </c>
      <c r="B99" s="18" t="inlineStr">
        <is>
          <t>L2</t>
        </is>
      </c>
      <c r="C99" s="15">
        <f>入力!$B$25 &amp; "業界の" &amp; 入力!$A$36</f>
        <v/>
      </c>
      <c r="D99" s="15">
        <f>入力!$B$13</f>
        <v/>
      </c>
      <c r="E99" s="15">
        <f>IF(AND(入力!$B$25&lt;&gt;"", 入力!$A$36&lt;&gt;"", 入力!$B$13&lt;&gt;""), 入力!$B$25 &amp; "業界の" &amp; 入力!$A$36 &amp; "企業におすすめの" &amp; 入力!$B$13 &amp; "を教えてください。", "")</f>
        <v/>
      </c>
      <c r="F99" s="13" t="n"/>
      <c r="G99" s="13" t="n"/>
      <c r="H99" s="13" t="n"/>
      <c r="I99" s="13" t="n"/>
      <c r="J99" s="16">
        <f>IF(COUNTBLANK(F99:I99)=4, "", SUMPRODUCT((LEFT(F99:I99,1)="○")*2 + (LEFT(F99:I99,1)="△")*1 + (LEFT(F99:I99,1)="×")*0) / MAX(1, (LEFT(F99,1)="○")+(LEFT(F99,1)="△")+(LEFT(F99,1)="×")      + (LEFT(G99,1)="○")+(LEFT(G99,1)="△")+(LEFT(G99,1)="×")      + (LEFT(H99,1)="○")+(LEFT(H99,1)="△")+(LEFT(H99,1)="×")      + (LEFT(I99,1)="○")+(LEFT(I99,1)="△")+(LEFT(I99,1)="×")) /2)</f>
        <v/>
      </c>
    </row>
    <row r="100" ht="30" customHeight="1">
      <c r="A100" s="13" t="n">
        <v>99</v>
      </c>
      <c r="B100" s="18" t="inlineStr">
        <is>
          <t>L2</t>
        </is>
      </c>
      <c r="C100" s="15">
        <f>入力!$B$25 &amp; "業界の" &amp; 入力!$A$36</f>
        <v/>
      </c>
      <c r="D100" s="15">
        <f>入力!$B$14</f>
        <v/>
      </c>
      <c r="E100" s="15">
        <f>IF(AND(入力!$B$25&lt;&gt;"", 入力!$A$36&lt;&gt;"", 入力!$B$14&lt;&gt;""), 入力!$B$25 &amp; "業界の" &amp; 入力!$A$36 &amp; "企業におすすめの" &amp; 入力!$B$14 &amp; "を教えてください。", "")</f>
        <v/>
      </c>
      <c r="F100" s="13" t="n"/>
      <c r="G100" s="13" t="n"/>
      <c r="H100" s="13" t="n"/>
      <c r="I100" s="13" t="n"/>
      <c r="J100" s="16">
        <f>IF(COUNTBLANK(F100:I100)=4, "", SUMPRODUCT((LEFT(F100:I100,1)="○")*2 + (LEFT(F100:I100,1)="△")*1 + (LEFT(F100:I100,1)="×")*0) / MAX(1, (LEFT(F100,1)="○")+(LEFT(F100,1)="△")+(LEFT(F100,1)="×")      + (LEFT(G100,1)="○")+(LEFT(G100,1)="△")+(LEFT(G100,1)="×")      + (LEFT(H100,1)="○")+(LEFT(H100,1)="△")+(LEFT(H100,1)="×")      + (LEFT(I100,1)="○")+(LEFT(I100,1)="△")+(LEFT(I100,1)="×")) /2)</f>
        <v/>
      </c>
    </row>
    <row r="101" ht="30" customHeight="1">
      <c r="A101" s="13" t="n">
        <v>100</v>
      </c>
      <c r="B101" s="18" t="inlineStr">
        <is>
          <t>L2</t>
        </is>
      </c>
      <c r="C101" s="15">
        <f>入力!$B$25 &amp; "業界の" &amp; 入力!$A$36</f>
        <v/>
      </c>
      <c r="D101" s="15">
        <f>入力!$B$15</f>
        <v/>
      </c>
      <c r="E101" s="15">
        <f>IF(AND(入力!$B$25&lt;&gt;"", 入力!$A$36&lt;&gt;"", 入力!$B$15&lt;&gt;""), 入力!$B$25 &amp; "業界の" &amp; 入力!$A$36 &amp; "企業におすすめの" &amp; 入力!$B$15 &amp; "を教えてください。", "")</f>
        <v/>
      </c>
      <c r="F101" s="13" t="n"/>
      <c r="G101" s="13" t="n"/>
      <c r="H101" s="13" t="n"/>
      <c r="I101" s="13" t="n"/>
      <c r="J101" s="16">
        <f>IF(COUNTBLANK(F101:I101)=4, "", SUMPRODUCT((LEFT(F101:I101,1)="○")*2 + (LEFT(F101:I101,1)="△")*1 + (LEFT(F101:I101,1)="×")*0) / MAX(1, (LEFT(F101,1)="○")+(LEFT(F101,1)="△")+(LEFT(F101,1)="×")      + (LEFT(G101,1)="○")+(LEFT(G101,1)="△")+(LEFT(G101,1)="×")      + (LEFT(H101,1)="○")+(LEFT(H101,1)="△")+(LEFT(H101,1)="×")      + (LEFT(I101,1)="○")+(LEFT(I101,1)="△")+(LEFT(I101,1)="×")) /2)</f>
        <v/>
      </c>
    </row>
    <row r="102" ht="30" customHeight="1">
      <c r="A102" s="13" t="n">
        <v>101</v>
      </c>
      <c r="B102" s="19" t="inlineStr">
        <is>
          <t>L3</t>
        </is>
      </c>
      <c r="C102" s="15">
        <f>入力!$B$21 &amp; "業界の" &amp; 入力!$A$34 &amp; "・" &amp; 入力!$B$34</f>
        <v/>
      </c>
      <c r="D102" s="15">
        <f>入力!$B$13</f>
        <v/>
      </c>
      <c r="E102" s="15">
        <f>IF(AND(入力!$B$21&lt;&gt;"", 入力!$A$34&lt;&gt;"", 入力!$B$34&lt;&gt;"", 入力!$B$13&lt;&gt;""), 入力!$B$21 &amp; "業界の" &amp; 入力!$A$34 &amp; "・" &amp; 入力!$B$34 &amp; "の企業におすすめの" &amp; 入力!$B$13 &amp; "を教えてください。", "")</f>
        <v/>
      </c>
      <c r="F102" s="13" t="n"/>
      <c r="G102" s="13" t="n"/>
      <c r="H102" s="13" t="n"/>
      <c r="I102" s="13" t="n"/>
      <c r="J102" s="16">
        <f>IF(COUNTBLANK(F102:I102)=4, "", SUMPRODUCT((LEFT(F102:I102,1)="○")*2 + (LEFT(F102:I102,1)="△")*1 + (LEFT(F102:I102,1)="×")*0) / MAX(1, (LEFT(F102,1)="○")+(LEFT(F102,1)="△")+(LEFT(F102,1)="×")      + (LEFT(G102,1)="○")+(LEFT(G102,1)="△")+(LEFT(G102,1)="×")      + (LEFT(H102,1)="○")+(LEFT(H102,1)="△")+(LEFT(H102,1)="×")      + (LEFT(I102,1)="○")+(LEFT(I102,1)="△")+(LEFT(I102,1)="×")) /2)</f>
        <v/>
      </c>
    </row>
    <row r="103" ht="30" customHeight="1">
      <c r="A103" s="13" t="n">
        <v>102</v>
      </c>
      <c r="B103" s="19" t="inlineStr">
        <is>
          <t>L3</t>
        </is>
      </c>
      <c r="C103" s="15">
        <f>入力!$B$21 &amp; "業界の" &amp; 入力!$A$34 &amp; "・" &amp; 入力!$B$34</f>
        <v/>
      </c>
      <c r="D103" s="15">
        <f>入力!$B$14</f>
        <v/>
      </c>
      <c r="E103" s="15">
        <f>IF(AND(入力!$B$21&lt;&gt;"", 入力!$A$34&lt;&gt;"", 入力!$B$34&lt;&gt;"", 入力!$B$14&lt;&gt;""), 入力!$B$21 &amp; "業界の" &amp; 入力!$A$34 &amp; "・" &amp; 入力!$B$34 &amp; "の企業におすすめの" &amp; 入力!$B$14 &amp; "を教えてください。", "")</f>
        <v/>
      </c>
      <c r="F103" s="13" t="n"/>
      <c r="G103" s="13" t="n"/>
      <c r="H103" s="13" t="n"/>
      <c r="I103" s="13" t="n"/>
      <c r="J103" s="16">
        <f>IF(COUNTBLANK(F103:I103)=4, "", SUMPRODUCT((LEFT(F103:I103,1)="○")*2 + (LEFT(F103:I103,1)="△")*1 + (LEFT(F103:I103,1)="×")*0) / MAX(1, (LEFT(F103,1)="○")+(LEFT(F103,1)="△")+(LEFT(F103,1)="×")      + (LEFT(G103,1)="○")+(LEFT(G103,1)="△")+(LEFT(G103,1)="×")      + (LEFT(H103,1)="○")+(LEFT(H103,1)="△")+(LEFT(H103,1)="×")      + (LEFT(I103,1)="○")+(LEFT(I103,1)="△")+(LEFT(I103,1)="×")) /2)</f>
        <v/>
      </c>
    </row>
    <row r="104" ht="30" customHeight="1">
      <c r="A104" s="13" t="n">
        <v>103</v>
      </c>
      <c r="B104" s="19" t="inlineStr">
        <is>
          <t>L3</t>
        </is>
      </c>
      <c r="C104" s="15">
        <f>入力!$B$21 &amp; "業界の" &amp; 入力!$A$34 &amp; "・" &amp; 入力!$B$35</f>
        <v/>
      </c>
      <c r="D104" s="15">
        <f>入力!$B$13</f>
        <v/>
      </c>
      <c r="E104" s="15">
        <f>IF(AND(入力!$B$21&lt;&gt;"", 入力!$A$34&lt;&gt;"", 入力!$B$35&lt;&gt;"", 入力!$B$13&lt;&gt;""), 入力!$B$21 &amp; "業界の" &amp; 入力!$A$34 &amp; "・" &amp; 入力!$B$35 &amp; "の企業におすすめの" &amp; 入力!$B$13 &amp; "を教えてください。", "")</f>
        <v/>
      </c>
      <c r="F104" s="13" t="n"/>
      <c r="G104" s="13" t="n"/>
      <c r="H104" s="13" t="n"/>
      <c r="I104" s="13" t="n"/>
      <c r="J104" s="16">
        <f>IF(COUNTBLANK(F104:I104)=4, "", SUMPRODUCT((LEFT(F104:I104,1)="○")*2 + (LEFT(F104:I104,1)="△")*1 + (LEFT(F104:I104,1)="×")*0) / MAX(1, (LEFT(F104,1)="○")+(LEFT(F104,1)="△")+(LEFT(F104,1)="×")      + (LEFT(G104,1)="○")+(LEFT(G104,1)="△")+(LEFT(G104,1)="×")      + (LEFT(H104,1)="○")+(LEFT(H104,1)="△")+(LEFT(H104,1)="×")      + (LEFT(I104,1)="○")+(LEFT(I104,1)="△")+(LEFT(I104,1)="×")) /2)</f>
        <v/>
      </c>
    </row>
    <row r="105" ht="30" customHeight="1">
      <c r="A105" s="13" t="n">
        <v>104</v>
      </c>
      <c r="B105" s="19" t="inlineStr">
        <is>
          <t>L3</t>
        </is>
      </c>
      <c r="C105" s="15">
        <f>入力!$B$21 &amp; "業界の" &amp; 入力!$A$34 &amp; "・" &amp; 入力!$B$35</f>
        <v/>
      </c>
      <c r="D105" s="15">
        <f>入力!$B$14</f>
        <v/>
      </c>
      <c r="E105" s="15">
        <f>IF(AND(入力!$B$21&lt;&gt;"", 入力!$A$34&lt;&gt;"", 入力!$B$35&lt;&gt;"", 入力!$B$14&lt;&gt;""), 入力!$B$21 &amp; "業界の" &amp; 入力!$A$34 &amp; "・" &amp; 入力!$B$35 &amp; "の企業におすすめの" &amp; 入力!$B$14 &amp; "を教えてください。", "")</f>
        <v/>
      </c>
      <c r="F105" s="13" t="n"/>
      <c r="G105" s="13" t="n"/>
      <c r="H105" s="13" t="n"/>
      <c r="I105" s="13" t="n"/>
      <c r="J105" s="16">
        <f>IF(COUNTBLANK(F105:I105)=4, "", SUMPRODUCT((LEFT(F105:I105,1)="○")*2 + (LEFT(F105:I105,1)="△")*1 + (LEFT(F105:I105,1)="×")*0) / MAX(1, (LEFT(F105,1)="○")+(LEFT(F105,1)="△")+(LEFT(F105,1)="×")      + (LEFT(G105,1)="○")+(LEFT(G105,1)="△")+(LEFT(G105,1)="×")      + (LEFT(H105,1)="○")+(LEFT(H105,1)="△")+(LEFT(H105,1)="×")      + (LEFT(I105,1)="○")+(LEFT(I105,1)="△")+(LEFT(I105,1)="×")) /2)</f>
        <v/>
      </c>
    </row>
    <row r="106" ht="30" customHeight="1">
      <c r="A106" s="13" t="n">
        <v>105</v>
      </c>
      <c r="B106" s="19" t="inlineStr">
        <is>
          <t>L3</t>
        </is>
      </c>
      <c r="C106" s="15">
        <f>入力!$B$21 &amp; "業界の" &amp; 入力!$A$35 &amp; "・" &amp; 入力!$B$34</f>
        <v/>
      </c>
      <c r="D106" s="15">
        <f>入力!$B$13</f>
        <v/>
      </c>
      <c r="E106" s="15">
        <f>IF(AND(入力!$B$21&lt;&gt;"", 入力!$A$35&lt;&gt;"", 入力!$B$34&lt;&gt;"", 入力!$B$13&lt;&gt;""), 入力!$B$21 &amp; "業界の" &amp; 入力!$A$35 &amp; "・" &amp; 入力!$B$34 &amp; "の企業におすすめの" &amp; 入力!$B$13 &amp; "を教えてください。", "")</f>
        <v/>
      </c>
      <c r="F106" s="13" t="n"/>
      <c r="G106" s="13" t="n"/>
      <c r="H106" s="13" t="n"/>
      <c r="I106" s="13" t="n"/>
      <c r="J106" s="16">
        <f>IF(COUNTBLANK(F106:I106)=4, "", SUMPRODUCT((LEFT(F106:I106,1)="○")*2 + (LEFT(F106:I106,1)="△")*1 + (LEFT(F106:I106,1)="×")*0) / MAX(1, (LEFT(F106,1)="○")+(LEFT(F106,1)="△")+(LEFT(F106,1)="×")      + (LEFT(G106,1)="○")+(LEFT(G106,1)="△")+(LEFT(G106,1)="×")      + (LEFT(H106,1)="○")+(LEFT(H106,1)="△")+(LEFT(H106,1)="×")      + (LEFT(I106,1)="○")+(LEFT(I106,1)="△")+(LEFT(I106,1)="×")) /2)</f>
        <v/>
      </c>
    </row>
    <row r="107" ht="30" customHeight="1">
      <c r="A107" s="13" t="n">
        <v>106</v>
      </c>
      <c r="B107" s="19" t="inlineStr">
        <is>
          <t>L3</t>
        </is>
      </c>
      <c r="C107" s="15">
        <f>入力!$B$21 &amp; "業界の" &amp; 入力!$A$35 &amp; "・" &amp; 入力!$B$34</f>
        <v/>
      </c>
      <c r="D107" s="15">
        <f>入力!$B$14</f>
        <v/>
      </c>
      <c r="E107" s="15">
        <f>IF(AND(入力!$B$21&lt;&gt;"", 入力!$A$35&lt;&gt;"", 入力!$B$34&lt;&gt;"", 入力!$B$14&lt;&gt;""), 入力!$B$21 &amp; "業界の" &amp; 入力!$A$35 &amp; "・" &amp; 入力!$B$34 &amp; "の企業におすすめの" &amp; 入力!$B$14 &amp; "を教えてください。", "")</f>
        <v/>
      </c>
      <c r="F107" s="13" t="n"/>
      <c r="G107" s="13" t="n"/>
      <c r="H107" s="13" t="n"/>
      <c r="I107" s="13" t="n"/>
      <c r="J107" s="16">
        <f>IF(COUNTBLANK(F107:I107)=4, "", SUMPRODUCT((LEFT(F107:I107,1)="○")*2 + (LEFT(F107:I107,1)="△")*1 + (LEFT(F107:I107,1)="×")*0) / MAX(1, (LEFT(F107,1)="○")+(LEFT(F107,1)="△")+(LEFT(F107,1)="×")      + (LEFT(G107,1)="○")+(LEFT(G107,1)="△")+(LEFT(G107,1)="×")      + (LEFT(H107,1)="○")+(LEFT(H107,1)="△")+(LEFT(H107,1)="×")      + (LEFT(I107,1)="○")+(LEFT(I107,1)="△")+(LEFT(I107,1)="×")) /2)</f>
        <v/>
      </c>
    </row>
    <row r="108" ht="30" customHeight="1">
      <c r="A108" s="13" t="n">
        <v>107</v>
      </c>
      <c r="B108" s="19" t="inlineStr">
        <is>
          <t>L3</t>
        </is>
      </c>
      <c r="C108" s="15">
        <f>入力!$B$21 &amp; "業界の" &amp; 入力!$A$35 &amp; "・" &amp; 入力!$B$35</f>
        <v/>
      </c>
      <c r="D108" s="15">
        <f>入力!$B$13</f>
        <v/>
      </c>
      <c r="E108" s="15">
        <f>IF(AND(入力!$B$21&lt;&gt;"", 入力!$A$35&lt;&gt;"", 入力!$B$35&lt;&gt;"", 入力!$B$13&lt;&gt;""), 入力!$B$21 &amp; "業界の" &amp; 入力!$A$35 &amp; "・" &amp; 入力!$B$35 &amp; "の企業におすすめの" &amp; 入力!$B$13 &amp; "を教えてください。", "")</f>
        <v/>
      </c>
      <c r="F108" s="13" t="n"/>
      <c r="G108" s="13" t="n"/>
      <c r="H108" s="13" t="n"/>
      <c r="I108" s="13" t="n"/>
      <c r="J108" s="16">
        <f>IF(COUNTBLANK(F108:I108)=4, "", SUMPRODUCT((LEFT(F108:I108,1)="○")*2 + (LEFT(F108:I108,1)="△")*1 + (LEFT(F108:I108,1)="×")*0) / MAX(1, (LEFT(F108,1)="○")+(LEFT(F108,1)="△")+(LEFT(F108,1)="×")      + (LEFT(G108,1)="○")+(LEFT(G108,1)="△")+(LEFT(G108,1)="×")      + (LEFT(H108,1)="○")+(LEFT(H108,1)="△")+(LEFT(H108,1)="×")      + (LEFT(I108,1)="○")+(LEFT(I108,1)="△")+(LEFT(I108,1)="×")) /2)</f>
        <v/>
      </c>
    </row>
    <row r="109" ht="30" customHeight="1">
      <c r="A109" s="13" t="n">
        <v>108</v>
      </c>
      <c r="B109" s="19" t="inlineStr">
        <is>
          <t>L3</t>
        </is>
      </c>
      <c r="C109" s="15">
        <f>入力!$B$21 &amp; "業界の" &amp; 入力!$A$35 &amp; "・" &amp; 入力!$B$35</f>
        <v/>
      </c>
      <c r="D109" s="15">
        <f>入力!$B$14</f>
        <v/>
      </c>
      <c r="E109" s="15">
        <f>IF(AND(入力!$B$21&lt;&gt;"", 入力!$A$35&lt;&gt;"", 入力!$B$35&lt;&gt;"", 入力!$B$14&lt;&gt;""), 入力!$B$21 &amp; "業界の" &amp; 入力!$A$35 &amp; "・" &amp; 入力!$B$35 &amp; "の企業におすすめの" &amp; 入力!$B$14 &amp; "を教えてください。", "")</f>
        <v/>
      </c>
      <c r="F109" s="13" t="n"/>
      <c r="G109" s="13" t="n"/>
      <c r="H109" s="13" t="n"/>
      <c r="I109" s="13" t="n"/>
      <c r="J109" s="16">
        <f>IF(COUNTBLANK(F109:I109)=4, "", SUMPRODUCT((LEFT(F109:I109,1)="○")*2 + (LEFT(F109:I109,1)="△")*1 + (LEFT(F109:I109,1)="×")*0) / MAX(1, (LEFT(F109,1)="○")+(LEFT(F109,1)="△")+(LEFT(F109,1)="×")      + (LEFT(G109,1)="○")+(LEFT(G109,1)="△")+(LEFT(G109,1)="×")      + (LEFT(H109,1)="○")+(LEFT(H109,1)="△")+(LEFT(H109,1)="×")      + (LEFT(I109,1)="○")+(LEFT(I109,1)="△")+(LEFT(I109,1)="×")) /2)</f>
        <v/>
      </c>
    </row>
    <row r="110" ht="30" customHeight="1">
      <c r="A110" s="13" t="n">
        <v>109</v>
      </c>
      <c r="B110" s="19" t="inlineStr">
        <is>
          <t>L3</t>
        </is>
      </c>
      <c r="C110" s="15">
        <f>入力!$B$22 &amp; "業界の" &amp; 入力!$A$34 &amp; "・" &amp; 入力!$B$34</f>
        <v/>
      </c>
      <c r="D110" s="15">
        <f>入力!$B$13</f>
        <v/>
      </c>
      <c r="E110" s="15">
        <f>IF(AND(入力!$B$22&lt;&gt;"", 入力!$A$34&lt;&gt;"", 入力!$B$34&lt;&gt;"", 入力!$B$13&lt;&gt;""), 入力!$B$22 &amp; "業界の" &amp; 入力!$A$34 &amp; "・" &amp; 入力!$B$34 &amp; "の企業におすすめの" &amp; 入力!$B$13 &amp; "を教えてください。", "")</f>
        <v/>
      </c>
      <c r="F110" s="13" t="n"/>
      <c r="G110" s="13" t="n"/>
      <c r="H110" s="13" t="n"/>
      <c r="I110" s="13" t="n"/>
      <c r="J110" s="16">
        <f>IF(COUNTBLANK(F110:I110)=4, "", SUMPRODUCT((LEFT(F110:I110,1)="○")*2 + (LEFT(F110:I110,1)="△")*1 + (LEFT(F110:I110,1)="×")*0) / MAX(1, (LEFT(F110,1)="○")+(LEFT(F110,1)="△")+(LEFT(F110,1)="×")      + (LEFT(G110,1)="○")+(LEFT(G110,1)="△")+(LEFT(G110,1)="×")      + (LEFT(H110,1)="○")+(LEFT(H110,1)="△")+(LEFT(H110,1)="×")      + (LEFT(I110,1)="○")+(LEFT(I110,1)="△")+(LEFT(I110,1)="×")) /2)</f>
        <v/>
      </c>
    </row>
    <row r="111" ht="30" customHeight="1">
      <c r="A111" s="13" t="n">
        <v>110</v>
      </c>
      <c r="B111" s="19" t="inlineStr">
        <is>
          <t>L3</t>
        </is>
      </c>
      <c r="C111" s="15">
        <f>入力!$B$22 &amp; "業界の" &amp; 入力!$A$34 &amp; "・" &amp; 入力!$B$34</f>
        <v/>
      </c>
      <c r="D111" s="15">
        <f>入力!$B$14</f>
        <v/>
      </c>
      <c r="E111" s="15">
        <f>IF(AND(入力!$B$22&lt;&gt;"", 入力!$A$34&lt;&gt;"", 入力!$B$34&lt;&gt;"", 入力!$B$14&lt;&gt;""), 入力!$B$22 &amp; "業界の" &amp; 入力!$A$34 &amp; "・" &amp; 入力!$B$34 &amp; "の企業におすすめの" &amp; 入力!$B$14 &amp; "を教えてください。", "")</f>
        <v/>
      </c>
      <c r="F111" s="13" t="n"/>
      <c r="G111" s="13" t="n"/>
      <c r="H111" s="13" t="n"/>
      <c r="I111" s="13" t="n"/>
      <c r="J111" s="16">
        <f>IF(COUNTBLANK(F111:I111)=4, "", SUMPRODUCT((LEFT(F111:I111,1)="○")*2 + (LEFT(F111:I111,1)="△")*1 + (LEFT(F111:I111,1)="×")*0) / MAX(1, (LEFT(F111,1)="○")+(LEFT(F111,1)="△")+(LEFT(F111,1)="×")      + (LEFT(G111,1)="○")+(LEFT(G111,1)="△")+(LEFT(G111,1)="×")      + (LEFT(H111,1)="○")+(LEFT(H111,1)="△")+(LEFT(H111,1)="×")      + (LEFT(I111,1)="○")+(LEFT(I111,1)="△")+(LEFT(I111,1)="×")) /2)</f>
        <v/>
      </c>
    </row>
    <row r="112" ht="30" customHeight="1">
      <c r="A112" s="13" t="n">
        <v>111</v>
      </c>
      <c r="B112" s="19" t="inlineStr">
        <is>
          <t>L3</t>
        </is>
      </c>
      <c r="C112" s="15">
        <f>入力!$B$22 &amp; "業界の" &amp; 入力!$A$34 &amp; "・" &amp; 入力!$B$35</f>
        <v/>
      </c>
      <c r="D112" s="15">
        <f>入力!$B$13</f>
        <v/>
      </c>
      <c r="E112" s="15">
        <f>IF(AND(入力!$B$22&lt;&gt;"", 入力!$A$34&lt;&gt;"", 入力!$B$35&lt;&gt;"", 入力!$B$13&lt;&gt;""), 入力!$B$22 &amp; "業界の" &amp; 入力!$A$34 &amp; "・" &amp; 入力!$B$35 &amp; "の企業におすすめの" &amp; 入力!$B$13 &amp; "を教えてください。", "")</f>
        <v/>
      </c>
      <c r="F112" s="13" t="n"/>
      <c r="G112" s="13" t="n"/>
      <c r="H112" s="13" t="n"/>
      <c r="I112" s="13" t="n"/>
      <c r="J112" s="16">
        <f>IF(COUNTBLANK(F112:I112)=4, "", SUMPRODUCT((LEFT(F112:I112,1)="○")*2 + (LEFT(F112:I112,1)="△")*1 + (LEFT(F112:I112,1)="×")*0) / MAX(1, (LEFT(F112,1)="○")+(LEFT(F112,1)="△")+(LEFT(F112,1)="×")      + (LEFT(G112,1)="○")+(LEFT(G112,1)="△")+(LEFT(G112,1)="×")      + (LEFT(H112,1)="○")+(LEFT(H112,1)="△")+(LEFT(H112,1)="×")      + (LEFT(I112,1)="○")+(LEFT(I112,1)="△")+(LEFT(I112,1)="×")) /2)</f>
        <v/>
      </c>
    </row>
    <row r="113" ht="30" customHeight="1">
      <c r="A113" s="13" t="n">
        <v>112</v>
      </c>
      <c r="B113" s="19" t="inlineStr">
        <is>
          <t>L3</t>
        </is>
      </c>
      <c r="C113" s="15">
        <f>入力!$B$22 &amp; "業界の" &amp; 入力!$A$34 &amp; "・" &amp; 入力!$B$35</f>
        <v/>
      </c>
      <c r="D113" s="15">
        <f>入力!$B$14</f>
        <v/>
      </c>
      <c r="E113" s="15">
        <f>IF(AND(入力!$B$22&lt;&gt;"", 入力!$A$34&lt;&gt;"", 入力!$B$35&lt;&gt;"", 入力!$B$14&lt;&gt;""), 入力!$B$22 &amp; "業界の" &amp; 入力!$A$34 &amp; "・" &amp; 入力!$B$35 &amp; "の企業におすすめの" &amp; 入力!$B$14 &amp; "を教えてください。", "")</f>
        <v/>
      </c>
      <c r="F113" s="13" t="n"/>
      <c r="G113" s="13" t="n"/>
      <c r="H113" s="13" t="n"/>
      <c r="I113" s="13" t="n"/>
      <c r="J113" s="16">
        <f>IF(COUNTBLANK(F113:I113)=4, "", SUMPRODUCT((LEFT(F113:I113,1)="○")*2 + (LEFT(F113:I113,1)="△")*1 + (LEFT(F113:I113,1)="×")*0) / MAX(1, (LEFT(F113,1)="○")+(LEFT(F113,1)="△")+(LEFT(F113,1)="×")      + (LEFT(G113,1)="○")+(LEFT(G113,1)="△")+(LEFT(G113,1)="×")      + (LEFT(H113,1)="○")+(LEFT(H113,1)="△")+(LEFT(H113,1)="×")      + (LEFT(I113,1)="○")+(LEFT(I113,1)="△")+(LEFT(I113,1)="×")) /2)</f>
        <v/>
      </c>
    </row>
    <row r="114" ht="30" customHeight="1">
      <c r="A114" s="13" t="n">
        <v>113</v>
      </c>
      <c r="B114" s="19" t="inlineStr">
        <is>
          <t>L3</t>
        </is>
      </c>
      <c r="C114" s="15">
        <f>入力!$B$22 &amp; "業界の" &amp; 入力!$A$35 &amp; "・" &amp; 入力!$B$34</f>
        <v/>
      </c>
      <c r="D114" s="15">
        <f>入力!$B$13</f>
        <v/>
      </c>
      <c r="E114" s="15">
        <f>IF(AND(入力!$B$22&lt;&gt;"", 入力!$A$35&lt;&gt;"", 入力!$B$34&lt;&gt;"", 入力!$B$13&lt;&gt;""), 入力!$B$22 &amp; "業界の" &amp; 入力!$A$35 &amp; "・" &amp; 入力!$B$34 &amp; "の企業におすすめの" &amp; 入力!$B$13 &amp; "を教えてください。", "")</f>
        <v/>
      </c>
      <c r="F114" s="13" t="n"/>
      <c r="G114" s="13" t="n"/>
      <c r="H114" s="13" t="n"/>
      <c r="I114" s="13" t="n"/>
      <c r="J114" s="16">
        <f>IF(COUNTBLANK(F114:I114)=4, "", SUMPRODUCT((LEFT(F114:I114,1)="○")*2 + (LEFT(F114:I114,1)="△")*1 + (LEFT(F114:I114,1)="×")*0) / MAX(1, (LEFT(F114,1)="○")+(LEFT(F114,1)="△")+(LEFT(F114,1)="×")      + (LEFT(G114,1)="○")+(LEFT(G114,1)="△")+(LEFT(G114,1)="×")      + (LEFT(H114,1)="○")+(LEFT(H114,1)="△")+(LEFT(H114,1)="×")      + (LEFT(I114,1)="○")+(LEFT(I114,1)="△")+(LEFT(I114,1)="×")) /2)</f>
        <v/>
      </c>
    </row>
    <row r="115" ht="30" customHeight="1">
      <c r="A115" s="13" t="n">
        <v>114</v>
      </c>
      <c r="B115" s="19" t="inlineStr">
        <is>
          <t>L3</t>
        </is>
      </c>
      <c r="C115" s="15">
        <f>入力!$B$22 &amp; "業界の" &amp; 入力!$A$35 &amp; "・" &amp; 入力!$B$34</f>
        <v/>
      </c>
      <c r="D115" s="15">
        <f>入力!$B$14</f>
        <v/>
      </c>
      <c r="E115" s="15">
        <f>IF(AND(入力!$B$22&lt;&gt;"", 入力!$A$35&lt;&gt;"", 入力!$B$34&lt;&gt;"", 入力!$B$14&lt;&gt;""), 入力!$B$22 &amp; "業界の" &amp; 入力!$A$35 &amp; "・" &amp; 入力!$B$34 &amp; "の企業におすすめの" &amp; 入力!$B$14 &amp; "を教えてください。", "")</f>
        <v/>
      </c>
      <c r="F115" s="13" t="n"/>
      <c r="G115" s="13" t="n"/>
      <c r="H115" s="13" t="n"/>
      <c r="I115" s="13" t="n"/>
      <c r="J115" s="16">
        <f>IF(COUNTBLANK(F115:I115)=4, "", SUMPRODUCT((LEFT(F115:I115,1)="○")*2 + (LEFT(F115:I115,1)="△")*1 + (LEFT(F115:I115,1)="×")*0) / MAX(1, (LEFT(F115,1)="○")+(LEFT(F115,1)="△")+(LEFT(F115,1)="×")      + (LEFT(G115,1)="○")+(LEFT(G115,1)="△")+(LEFT(G115,1)="×")      + (LEFT(H115,1)="○")+(LEFT(H115,1)="△")+(LEFT(H115,1)="×")      + (LEFT(I115,1)="○")+(LEFT(I115,1)="△")+(LEFT(I115,1)="×")) /2)</f>
        <v/>
      </c>
    </row>
    <row r="116" ht="30" customHeight="1">
      <c r="A116" s="13" t="n">
        <v>115</v>
      </c>
      <c r="B116" s="19" t="inlineStr">
        <is>
          <t>L3</t>
        </is>
      </c>
      <c r="C116" s="15">
        <f>入力!$B$22 &amp; "業界の" &amp; 入力!$A$35 &amp; "・" &amp; 入力!$B$35</f>
        <v/>
      </c>
      <c r="D116" s="15">
        <f>入力!$B$13</f>
        <v/>
      </c>
      <c r="E116" s="15">
        <f>IF(AND(入力!$B$22&lt;&gt;"", 入力!$A$35&lt;&gt;"", 入力!$B$35&lt;&gt;"", 入力!$B$13&lt;&gt;""), 入力!$B$22 &amp; "業界の" &amp; 入力!$A$35 &amp; "・" &amp; 入力!$B$35 &amp; "の企業におすすめの" &amp; 入力!$B$13 &amp; "を教えてください。", "")</f>
        <v/>
      </c>
      <c r="F116" s="13" t="n"/>
      <c r="G116" s="13" t="n"/>
      <c r="H116" s="13" t="n"/>
      <c r="I116" s="13" t="n"/>
      <c r="J116" s="16">
        <f>IF(COUNTBLANK(F116:I116)=4, "", SUMPRODUCT((LEFT(F116:I116,1)="○")*2 + (LEFT(F116:I116,1)="△")*1 + (LEFT(F116:I116,1)="×")*0) / MAX(1, (LEFT(F116,1)="○")+(LEFT(F116,1)="△")+(LEFT(F116,1)="×")      + (LEFT(G116,1)="○")+(LEFT(G116,1)="△")+(LEFT(G116,1)="×")      + (LEFT(H116,1)="○")+(LEFT(H116,1)="△")+(LEFT(H116,1)="×")      + (LEFT(I116,1)="○")+(LEFT(I116,1)="△")+(LEFT(I116,1)="×")) /2)</f>
        <v/>
      </c>
    </row>
    <row r="117" ht="30" customHeight="1">
      <c r="A117" s="13" t="n">
        <v>116</v>
      </c>
      <c r="B117" s="19" t="inlineStr">
        <is>
          <t>L3</t>
        </is>
      </c>
      <c r="C117" s="15">
        <f>入力!$B$22 &amp; "業界の" &amp; 入力!$A$35 &amp; "・" &amp; 入力!$B$35</f>
        <v/>
      </c>
      <c r="D117" s="15">
        <f>入力!$B$14</f>
        <v/>
      </c>
      <c r="E117" s="15">
        <f>IF(AND(入力!$B$22&lt;&gt;"", 入力!$A$35&lt;&gt;"", 入力!$B$35&lt;&gt;"", 入力!$B$14&lt;&gt;""), 入力!$B$22 &amp; "業界の" &amp; 入力!$A$35 &amp; "・" &amp; 入力!$B$35 &amp; "の企業におすすめの" &amp; 入力!$B$14 &amp; "を教えてください。", "")</f>
        <v/>
      </c>
      <c r="F117" s="13" t="n"/>
      <c r="G117" s="13" t="n"/>
      <c r="H117" s="13" t="n"/>
      <c r="I117" s="13" t="n"/>
      <c r="J117" s="16">
        <f>IF(COUNTBLANK(F117:I117)=4, "", SUMPRODUCT((LEFT(F117:I117,1)="○")*2 + (LEFT(F117:I117,1)="△")*1 + (LEFT(F117:I117,1)="×")*0) / MAX(1, (LEFT(F117,1)="○")+(LEFT(F117,1)="△")+(LEFT(F117,1)="×")      + (LEFT(G117,1)="○")+(LEFT(G117,1)="△")+(LEFT(G117,1)="×")      + (LEFT(H117,1)="○")+(LEFT(H117,1)="△")+(LEFT(H117,1)="×")      + (LEFT(I117,1)="○")+(LEFT(I117,1)="△")+(LEFT(I117,1)="×")) /2)</f>
        <v/>
      </c>
    </row>
    <row r="118" ht="30" customHeight="1">
      <c r="A118" s="13" t="n">
        <v>117</v>
      </c>
      <c r="B118" s="19" t="inlineStr">
        <is>
          <t>L3</t>
        </is>
      </c>
      <c r="C118" s="15">
        <f>入力!$B$23 &amp; "業界の" &amp; 入力!$A$34 &amp; "・" &amp; 入力!$B$34</f>
        <v/>
      </c>
      <c r="D118" s="15">
        <f>入力!$B$13</f>
        <v/>
      </c>
      <c r="E118" s="15">
        <f>IF(AND(入力!$B$23&lt;&gt;"", 入力!$A$34&lt;&gt;"", 入力!$B$34&lt;&gt;"", 入力!$B$13&lt;&gt;""), 入力!$B$23 &amp; "業界の" &amp; 入力!$A$34 &amp; "・" &amp; 入力!$B$34 &amp; "の企業におすすめの" &amp; 入力!$B$13 &amp; "を教えてください。", "")</f>
        <v/>
      </c>
      <c r="F118" s="13" t="n"/>
      <c r="G118" s="13" t="n"/>
      <c r="H118" s="13" t="n"/>
      <c r="I118" s="13" t="n"/>
      <c r="J118" s="16">
        <f>IF(COUNTBLANK(F118:I118)=4, "", SUMPRODUCT((LEFT(F118:I118,1)="○")*2 + (LEFT(F118:I118,1)="△")*1 + (LEFT(F118:I118,1)="×")*0) / MAX(1, (LEFT(F118,1)="○")+(LEFT(F118,1)="△")+(LEFT(F118,1)="×")      + (LEFT(G118,1)="○")+(LEFT(G118,1)="△")+(LEFT(G118,1)="×")      + (LEFT(H118,1)="○")+(LEFT(H118,1)="△")+(LEFT(H118,1)="×")      + (LEFT(I118,1)="○")+(LEFT(I118,1)="△")+(LEFT(I118,1)="×")) /2)</f>
        <v/>
      </c>
    </row>
    <row r="119" ht="30" customHeight="1">
      <c r="A119" s="13" t="n">
        <v>118</v>
      </c>
      <c r="B119" s="19" t="inlineStr">
        <is>
          <t>L3</t>
        </is>
      </c>
      <c r="C119" s="15">
        <f>入力!$B$23 &amp; "業界の" &amp; 入力!$A$34 &amp; "・" &amp; 入力!$B$34</f>
        <v/>
      </c>
      <c r="D119" s="15">
        <f>入力!$B$14</f>
        <v/>
      </c>
      <c r="E119" s="15">
        <f>IF(AND(入力!$B$23&lt;&gt;"", 入力!$A$34&lt;&gt;"", 入力!$B$34&lt;&gt;"", 入力!$B$14&lt;&gt;""), 入力!$B$23 &amp; "業界の" &amp; 入力!$A$34 &amp; "・" &amp; 入力!$B$34 &amp; "の企業におすすめの" &amp; 入力!$B$14 &amp; "を教えてください。", "")</f>
        <v/>
      </c>
      <c r="F119" s="13" t="n"/>
      <c r="G119" s="13" t="n"/>
      <c r="H119" s="13" t="n"/>
      <c r="I119" s="13" t="n"/>
      <c r="J119" s="16">
        <f>IF(COUNTBLANK(F119:I119)=4, "", SUMPRODUCT((LEFT(F119:I119,1)="○")*2 + (LEFT(F119:I119,1)="△")*1 + (LEFT(F119:I119,1)="×")*0) / MAX(1, (LEFT(F119,1)="○")+(LEFT(F119,1)="△")+(LEFT(F119,1)="×")      + (LEFT(G119,1)="○")+(LEFT(G119,1)="△")+(LEFT(G119,1)="×")      + (LEFT(H119,1)="○")+(LEFT(H119,1)="△")+(LEFT(H119,1)="×")      + (LEFT(I119,1)="○")+(LEFT(I119,1)="△")+(LEFT(I119,1)="×")) /2)</f>
        <v/>
      </c>
    </row>
    <row r="120" ht="30" customHeight="1">
      <c r="A120" s="13" t="n">
        <v>119</v>
      </c>
      <c r="B120" s="19" t="inlineStr">
        <is>
          <t>L3</t>
        </is>
      </c>
      <c r="C120" s="15">
        <f>入力!$B$23 &amp; "業界の" &amp; 入力!$A$34 &amp; "・" &amp; 入力!$B$35</f>
        <v/>
      </c>
      <c r="D120" s="15">
        <f>入力!$B$13</f>
        <v/>
      </c>
      <c r="E120" s="15">
        <f>IF(AND(入力!$B$23&lt;&gt;"", 入力!$A$34&lt;&gt;"", 入力!$B$35&lt;&gt;"", 入力!$B$13&lt;&gt;""), 入力!$B$23 &amp; "業界の" &amp; 入力!$A$34 &amp; "・" &amp; 入力!$B$35 &amp; "の企業におすすめの" &amp; 入力!$B$13 &amp; "を教えてください。", "")</f>
        <v/>
      </c>
      <c r="F120" s="13" t="n"/>
      <c r="G120" s="13" t="n"/>
      <c r="H120" s="13" t="n"/>
      <c r="I120" s="13" t="n"/>
      <c r="J120" s="16">
        <f>IF(COUNTBLANK(F120:I120)=4, "", SUMPRODUCT((LEFT(F120:I120,1)="○")*2 + (LEFT(F120:I120,1)="△")*1 + (LEFT(F120:I120,1)="×")*0) / MAX(1, (LEFT(F120,1)="○")+(LEFT(F120,1)="△")+(LEFT(F120,1)="×")      + (LEFT(G120,1)="○")+(LEFT(G120,1)="△")+(LEFT(G120,1)="×")      + (LEFT(H120,1)="○")+(LEFT(H120,1)="△")+(LEFT(H120,1)="×")      + (LEFT(I120,1)="○")+(LEFT(I120,1)="△")+(LEFT(I120,1)="×")) /2)</f>
        <v/>
      </c>
    </row>
    <row r="121" ht="30" customHeight="1">
      <c r="A121" s="13" t="n">
        <v>120</v>
      </c>
      <c r="B121" s="19" t="inlineStr">
        <is>
          <t>L3</t>
        </is>
      </c>
      <c r="C121" s="15">
        <f>入力!$B$23 &amp; "業界の" &amp; 入力!$A$34 &amp; "・" &amp; 入力!$B$35</f>
        <v/>
      </c>
      <c r="D121" s="15">
        <f>入力!$B$14</f>
        <v/>
      </c>
      <c r="E121" s="15">
        <f>IF(AND(入力!$B$23&lt;&gt;"", 入力!$A$34&lt;&gt;"", 入力!$B$35&lt;&gt;"", 入力!$B$14&lt;&gt;""), 入力!$B$23 &amp; "業界の" &amp; 入力!$A$34 &amp; "・" &amp; 入力!$B$35 &amp; "の企業におすすめの" &amp; 入力!$B$14 &amp; "を教えてください。", "")</f>
        <v/>
      </c>
      <c r="F121" s="13" t="n"/>
      <c r="G121" s="13" t="n"/>
      <c r="H121" s="13" t="n"/>
      <c r="I121" s="13" t="n"/>
      <c r="J121" s="16">
        <f>IF(COUNTBLANK(F121:I121)=4, "", SUMPRODUCT((LEFT(F121:I121,1)="○")*2 + (LEFT(F121:I121,1)="△")*1 + (LEFT(F121:I121,1)="×")*0) / MAX(1, (LEFT(F121,1)="○")+(LEFT(F121,1)="△")+(LEFT(F121,1)="×")      + (LEFT(G121,1)="○")+(LEFT(G121,1)="△")+(LEFT(G121,1)="×")      + (LEFT(H121,1)="○")+(LEFT(H121,1)="△")+(LEFT(H121,1)="×")      + (LEFT(I121,1)="○")+(LEFT(I121,1)="△")+(LEFT(I121,1)="×")) /2)</f>
        <v/>
      </c>
    </row>
    <row r="122" ht="30" customHeight="1">
      <c r="A122" s="13" t="n">
        <v>121</v>
      </c>
      <c r="B122" s="19" t="inlineStr">
        <is>
          <t>L3</t>
        </is>
      </c>
      <c r="C122" s="15">
        <f>入力!$B$23 &amp; "業界の" &amp; 入力!$A$35 &amp; "・" &amp; 入力!$B$34</f>
        <v/>
      </c>
      <c r="D122" s="15">
        <f>入力!$B$13</f>
        <v/>
      </c>
      <c r="E122" s="15">
        <f>IF(AND(入力!$B$23&lt;&gt;"", 入力!$A$35&lt;&gt;"", 入力!$B$34&lt;&gt;"", 入力!$B$13&lt;&gt;""), 入力!$B$23 &amp; "業界の" &amp; 入力!$A$35 &amp; "・" &amp; 入力!$B$34 &amp; "の企業におすすめの" &amp; 入力!$B$13 &amp; "を教えてください。", "")</f>
        <v/>
      </c>
      <c r="F122" s="13" t="n"/>
      <c r="G122" s="13" t="n"/>
      <c r="H122" s="13" t="n"/>
      <c r="I122" s="13" t="n"/>
      <c r="J122" s="16">
        <f>IF(COUNTBLANK(F122:I122)=4, "", SUMPRODUCT((LEFT(F122:I122,1)="○")*2 + (LEFT(F122:I122,1)="△")*1 + (LEFT(F122:I122,1)="×")*0) / MAX(1, (LEFT(F122,1)="○")+(LEFT(F122,1)="△")+(LEFT(F122,1)="×")      + (LEFT(G122,1)="○")+(LEFT(G122,1)="△")+(LEFT(G122,1)="×")      + (LEFT(H122,1)="○")+(LEFT(H122,1)="△")+(LEFT(H122,1)="×")      + (LEFT(I122,1)="○")+(LEFT(I122,1)="△")+(LEFT(I122,1)="×")) /2)</f>
        <v/>
      </c>
    </row>
    <row r="123" ht="30" customHeight="1">
      <c r="A123" s="13" t="n">
        <v>122</v>
      </c>
      <c r="B123" s="19" t="inlineStr">
        <is>
          <t>L3</t>
        </is>
      </c>
      <c r="C123" s="15">
        <f>入力!$B$23 &amp; "業界の" &amp; 入力!$A$35 &amp; "・" &amp; 入力!$B$34</f>
        <v/>
      </c>
      <c r="D123" s="15">
        <f>入力!$B$14</f>
        <v/>
      </c>
      <c r="E123" s="15">
        <f>IF(AND(入力!$B$23&lt;&gt;"", 入力!$A$35&lt;&gt;"", 入力!$B$34&lt;&gt;"", 入力!$B$14&lt;&gt;""), 入力!$B$23 &amp; "業界の" &amp; 入力!$A$35 &amp; "・" &amp; 入力!$B$34 &amp; "の企業におすすめの" &amp; 入力!$B$14 &amp; "を教えてください。", "")</f>
        <v/>
      </c>
      <c r="F123" s="13" t="n"/>
      <c r="G123" s="13" t="n"/>
      <c r="H123" s="13" t="n"/>
      <c r="I123" s="13" t="n"/>
      <c r="J123" s="16">
        <f>IF(COUNTBLANK(F123:I123)=4, "", SUMPRODUCT((LEFT(F123:I123,1)="○")*2 + (LEFT(F123:I123,1)="△")*1 + (LEFT(F123:I123,1)="×")*0) / MAX(1, (LEFT(F123,1)="○")+(LEFT(F123,1)="△")+(LEFT(F123,1)="×")      + (LEFT(G123,1)="○")+(LEFT(G123,1)="△")+(LEFT(G123,1)="×")      + (LEFT(H123,1)="○")+(LEFT(H123,1)="△")+(LEFT(H123,1)="×")      + (LEFT(I123,1)="○")+(LEFT(I123,1)="△")+(LEFT(I123,1)="×")) /2)</f>
        <v/>
      </c>
    </row>
    <row r="124" ht="30" customHeight="1">
      <c r="A124" s="13" t="n">
        <v>123</v>
      </c>
      <c r="B124" s="19" t="inlineStr">
        <is>
          <t>L3</t>
        </is>
      </c>
      <c r="C124" s="15">
        <f>入力!$B$23 &amp; "業界の" &amp; 入力!$A$35 &amp; "・" &amp; 入力!$B$35</f>
        <v/>
      </c>
      <c r="D124" s="15">
        <f>入力!$B$13</f>
        <v/>
      </c>
      <c r="E124" s="15">
        <f>IF(AND(入力!$B$23&lt;&gt;"", 入力!$A$35&lt;&gt;"", 入力!$B$35&lt;&gt;"", 入力!$B$13&lt;&gt;""), 入力!$B$23 &amp; "業界の" &amp; 入力!$A$35 &amp; "・" &amp; 入力!$B$35 &amp; "の企業におすすめの" &amp; 入力!$B$13 &amp; "を教えてください。", "")</f>
        <v/>
      </c>
      <c r="F124" s="13" t="n"/>
      <c r="G124" s="13" t="n"/>
      <c r="H124" s="13" t="n"/>
      <c r="I124" s="13" t="n"/>
      <c r="J124" s="16">
        <f>IF(COUNTBLANK(F124:I124)=4, "", SUMPRODUCT((LEFT(F124:I124,1)="○")*2 + (LEFT(F124:I124,1)="△")*1 + (LEFT(F124:I124,1)="×")*0) / MAX(1, (LEFT(F124,1)="○")+(LEFT(F124,1)="△")+(LEFT(F124,1)="×")      + (LEFT(G124,1)="○")+(LEFT(G124,1)="△")+(LEFT(G124,1)="×")      + (LEFT(H124,1)="○")+(LEFT(H124,1)="△")+(LEFT(H124,1)="×")      + (LEFT(I124,1)="○")+(LEFT(I124,1)="△")+(LEFT(I124,1)="×")) /2)</f>
        <v/>
      </c>
    </row>
    <row r="125" ht="30" customHeight="1">
      <c r="A125" s="13" t="n">
        <v>124</v>
      </c>
      <c r="B125" s="19" t="inlineStr">
        <is>
          <t>L3</t>
        </is>
      </c>
      <c r="C125" s="15">
        <f>入力!$B$23 &amp; "業界の" &amp; 入力!$A$35 &amp; "・" &amp; 入力!$B$35</f>
        <v/>
      </c>
      <c r="D125" s="15">
        <f>入力!$B$14</f>
        <v/>
      </c>
      <c r="E125" s="15">
        <f>IF(AND(入力!$B$23&lt;&gt;"", 入力!$A$35&lt;&gt;"", 入力!$B$35&lt;&gt;"", 入力!$B$14&lt;&gt;""), 入力!$B$23 &amp; "業界の" &amp; 入力!$A$35 &amp; "・" &amp; 入力!$B$35 &amp; "の企業におすすめの" &amp; 入力!$B$14 &amp; "を教えてください。", "")</f>
        <v/>
      </c>
      <c r="F125" s="13" t="n"/>
      <c r="G125" s="13" t="n"/>
      <c r="H125" s="13" t="n"/>
      <c r="I125" s="13" t="n"/>
      <c r="J125" s="16">
        <f>IF(COUNTBLANK(F125:I125)=4, "", SUMPRODUCT((LEFT(F125:I125,1)="○")*2 + (LEFT(F125:I125,1)="△")*1 + (LEFT(F125:I125,1)="×")*0) / MAX(1, (LEFT(F125,1)="○")+(LEFT(F125,1)="△")+(LEFT(F125,1)="×")      + (LEFT(G125,1)="○")+(LEFT(G125,1)="△")+(LEFT(G125,1)="×")      + (LEFT(H125,1)="○")+(LEFT(H125,1)="△")+(LEFT(H125,1)="×")      + (LEFT(I125,1)="○")+(LEFT(I125,1)="△")+(LEFT(I125,1)="×")) /2)</f>
        <v/>
      </c>
    </row>
  </sheetData>
  <conditionalFormatting sqref="F2:F125">
    <cfRule type="cellIs" priority="1" operator="beginsWith" dxfId="0">
      <formula>"○"</formula>
    </cfRule>
    <cfRule type="cellIs" priority="2" operator="beginsWith" dxfId="1">
      <formula>"△"</formula>
    </cfRule>
    <cfRule type="cellIs" priority="3" operator="beginsWith" dxfId="2">
      <formula>"×"</formula>
    </cfRule>
    <cfRule type="cellIs" priority="4" operator="beginsWith" dxfId="3">
      <formula>"−"</formula>
    </cfRule>
  </conditionalFormatting>
  <conditionalFormatting sqref="G2:G125">
    <cfRule type="cellIs" priority="5" operator="beginsWith" dxfId="0">
      <formula>"○"</formula>
    </cfRule>
    <cfRule type="cellIs" priority="6" operator="beginsWith" dxfId="1">
      <formula>"△"</formula>
    </cfRule>
    <cfRule type="cellIs" priority="7" operator="beginsWith" dxfId="2">
      <formula>"×"</formula>
    </cfRule>
    <cfRule type="cellIs" priority="8" operator="beginsWith" dxfId="3">
      <formula>"−"</formula>
    </cfRule>
  </conditionalFormatting>
  <conditionalFormatting sqref="H2:H125">
    <cfRule type="cellIs" priority="9" operator="beginsWith" dxfId="0">
      <formula>"○"</formula>
    </cfRule>
    <cfRule type="cellIs" priority="10" operator="beginsWith" dxfId="1">
      <formula>"△"</formula>
    </cfRule>
    <cfRule type="cellIs" priority="11" operator="beginsWith" dxfId="2">
      <formula>"×"</formula>
    </cfRule>
    <cfRule type="cellIs" priority="12" operator="beginsWith" dxfId="3">
      <formula>"−"</formula>
    </cfRule>
  </conditionalFormatting>
  <conditionalFormatting sqref="I2:I125">
    <cfRule type="cellIs" priority="13" operator="beginsWith" dxfId="0">
      <formula>"○"</formula>
    </cfRule>
    <cfRule type="cellIs" priority="14" operator="beginsWith" dxfId="1">
      <formula>"△"</formula>
    </cfRule>
    <cfRule type="cellIs" priority="15" operator="beginsWith" dxfId="2">
      <formula>"×"</formula>
    </cfRule>
    <cfRule type="cellIs" priority="16" operator="beginsWith" dxfId="3">
      <formula>"−"</formula>
    </cfRule>
  </conditionalFormatting>
  <dataValidations count="1">
    <dataValidation sqref="F2:F125 G2:G125 H2:H125 I2:I125" showDropDown="0" showInputMessage="0" showErrorMessage="0" allowBlank="1" type="list">
      <formula1>"○ 推薦された,△ 言及のみ,× 出現なし,− 未検証"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16"/>
  <sheetViews>
    <sheetView showGridLines="0"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0" customWidth="1" min="2" max="2"/>
    <col width="36" customWidth="1" min="3" max="3"/>
    <col width="22" customWidth="1" min="4" max="4"/>
    <col width="50" customWidth="1" min="5" max="5"/>
    <col width="12" customWidth="1" min="6" max="6"/>
    <col width="12" customWidth="1" min="7" max="7"/>
    <col width="12" customWidth="1" min="8" max="8"/>
    <col width="12" customWidth="1" min="9" max="9"/>
    <col width="11" customWidth="1" min="10" max="10"/>
  </cols>
  <sheetData>
    <row r="1" ht="30" customHeight="1">
      <c r="A1" s="12" t="inlineStr">
        <is>
          <t>No.</t>
        </is>
      </c>
      <c r="B1" s="12" t="inlineStr">
        <is>
          <t>Brand</t>
        </is>
      </c>
      <c r="C1" s="12" t="inlineStr">
        <is>
          <t>What（サービス）</t>
        </is>
      </c>
      <c r="D1" s="12" t="inlineStr">
        <is>
          <t>評価軸</t>
        </is>
      </c>
      <c r="E1" s="12" t="inlineStr">
        <is>
          <t>生成プロンプト</t>
        </is>
      </c>
      <c r="F1" s="12" t="inlineStr">
        <is>
          <t>ChatGPT</t>
        </is>
      </c>
      <c r="G1" s="12" t="inlineStr">
        <is>
          <t>Gemini</t>
        </is>
      </c>
      <c r="H1" s="12" t="inlineStr">
        <is>
          <t>Perplexity</t>
        </is>
      </c>
      <c r="I1" s="12" t="inlineStr">
        <is>
          <t>AIO</t>
        </is>
      </c>
      <c r="J1" s="12" t="inlineStr">
        <is>
          <t>Brand出現スコア</t>
        </is>
      </c>
    </row>
    <row r="2" ht="28" customHeight="1">
      <c r="A2" s="13" t="n">
        <v>1</v>
      </c>
      <c r="B2" s="15">
        <f>入力!$B$2</f>
        <v/>
      </c>
      <c r="C2" s="15">
        <f>入力!$B$13</f>
        <v/>
      </c>
      <c r="D2" s="13" t="inlineStr">
        <is>
          <t>評判</t>
        </is>
      </c>
      <c r="E2" s="15">
        <f>IF(AND(入力!$B$2&lt;&gt;"", 入力!$B$13&lt;&gt;""), 入力!$B$2 &amp; "の" &amp; 入力!$B$13 &amp; "の評判を教えてください。", "")</f>
        <v/>
      </c>
      <c r="F2" s="13" t="n"/>
      <c r="G2" s="13" t="n"/>
      <c r="H2" s="13" t="n"/>
      <c r="I2" s="13" t="n"/>
      <c r="J2" s="16">
        <f>IF(COUNTBLANK(F2:I2)=4, "", SUMPRODUCT((LEFT(F2:I2,1)="○")*2 + (LEFT(F2:I2,1)="△")*1 + (LEFT(F2:I2,1)="×")*0) / MAX(1, (LEFT(F2,1)="○")+(LEFT(F2,1)="△")+(LEFT(F2,1)="×")      + (LEFT(G2,1)="○")+(LEFT(G2,1)="△")+(LEFT(G2,1)="×")      + (LEFT(H2,1)="○")+(LEFT(H2,1)="△")+(LEFT(H2,1)="×")      + (LEFT(I2,1)="○")+(LEFT(I2,1)="△")+(LEFT(I2,1)="×")) /2)</f>
        <v/>
      </c>
    </row>
    <row r="3" ht="28" customHeight="1">
      <c r="A3" s="13" t="n">
        <v>2</v>
      </c>
      <c r="B3" s="15">
        <f>入力!$B$2</f>
        <v/>
      </c>
      <c r="C3" s="15">
        <f>入力!$B$13</f>
        <v/>
      </c>
      <c r="D3" s="13" t="inlineStr">
        <is>
          <t>費用</t>
        </is>
      </c>
      <c r="E3" s="15">
        <f>IF(AND(入力!$B$2&lt;&gt;"", 入力!$B$13&lt;&gt;""), 入力!$B$2 &amp; "の" &amp; 入力!$B$13 &amp; "の費用を教えてください。", "")</f>
        <v/>
      </c>
      <c r="F3" s="13" t="n"/>
      <c r="G3" s="13" t="n"/>
      <c r="H3" s="13" t="n"/>
      <c r="I3" s="13" t="n"/>
      <c r="J3" s="16">
        <f>IF(COUNTBLANK(F3:I3)=4, "", SUMPRODUCT((LEFT(F3:I3,1)="○")*2 + (LEFT(F3:I3,1)="△")*1 + (LEFT(F3:I3,1)="×")*0) / MAX(1, (LEFT(F3,1)="○")+(LEFT(F3,1)="△")+(LEFT(F3,1)="×")      + (LEFT(G3,1)="○")+(LEFT(G3,1)="△")+(LEFT(G3,1)="×")      + (LEFT(H3,1)="○")+(LEFT(H3,1)="△")+(LEFT(H3,1)="×")      + (LEFT(I3,1)="○")+(LEFT(I3,1)="△")+(LEFT(I3,1)="×")) /2)</f>
        <v/>
      </c>
    </row>
    <row r="4" ht="28" customHeight="1">
      <c r="A4" s="13" t="n">
        <v>3</v>
      </c>
      <c r="B4" s="15">
        <f>入力!$B$2</f>
        <v/>
      </c>
      <c r="C4" s="15">
        <f>入力!$B$13</f>
        <v/>
      </c>
      <c r="D4" s="13" t="inlineStr">
        <is>
          <t>専門性</t>
        </is>
      </c>
      <c r="E4" s="15">
        <f>IF(AND(入力!$B$2&lt;&gt;"", 入力!$B$13&lt;&gt;""), 入力!$B$2 &amp; "の" &amp; 入力!$B$13 &amp; "の専門性を教えてください。", "")</f>
        <v/>
      </c>
      <c r="F4" s="13" t="n"/>
      <c r="G4" s="13" t="n"/>
      <c r="H4" s="13" t="n"/>
      <c r="I4" s="13" t="n"/>
      <c r="J4" s="16">
        <f>IF(COUNTBLANK(F4:I4)=4, "", SUMPRODUCT((LEFT(F4:I4,1)="○")*2 + (LEFT(F4:I4,1)="△")*1 + (LEFT(F4:I4,1)="×")*0) / MAX(1, (LEFT(F4,1)="○")+(LEFT(F4,1)="△")+(LEFT(F4,1)="×")      + (LEFT(G4,1)="○")+(LEFT(G4,1)="△")+(LEFT(G4,1)="×")      + (LEFT(H4,1)="○")+(LEFT(H4,1)="△")+(LEFT(H4,1)="×")      + (LEFT(I4,1)="○")+(LEFT(I4,1)="△")+(LEFT(I4,1)="×")) /2)</f>
        <v/>
      </c>
    </row>
    <row r="5" ht="28" customHeight="1">
      <c r="A5" s="13" t="n">
        <v>4</v>
      </c>
      <c r="B5" s="15">
        <f>入力!$B$2</f>
        <v/>
      </c>
      <c r="C5" s="15">
        <f>入力!$B$13</f>
        <v/>
      </c>
      <c r="D5" s="13" t="inlineStr">
        <is>
          <t>実績</t>
        </is>
      </c>
      <c r="E5" s="15">
        <f>IF(AND(入力!$B$2&lt;&gt;"", 入力!$B$13&lt;&gt;""), 入力!$B$2 &amp; "の" &amp; 入力!$B$13 &amp; "の実績を教えてください。", "")</f>
        <v/>
      </c>
      <c r="F5" s="13" t="n"/>
      <c r="G5" s="13" t="n"/>
      <c r="H5" s="13" t="n"/>
      <c r="I5" s="13" t="n"/>
      <c r="J5" s="16">
        <f>IF(COUNTBLANK(F5:I5)=4, "", SUMPRODUCT((LEFT(F5:I5,1)="○")*2 + (LEFT(F5:I5,1)="△")*1 + (LEFT(F5:I5,1)="×")*0) / MAX(1, (LEFT(F5,1)="○")+(LEFT(F5,1)="△")+(LEFT(F5,1)="×")      + (LEFT(G5,1)="○")+(LEFT(G5,1)="△")+(LEFT(G5,1)="×")      + (LEFT(H5,1)="○")+(LEFT(H5,1)="△")+(LEFT(H5,1)="×")      + (LEFT(I5,1)="○")+(LEFT(I5,1)="△")+(LEFT(I5,1)="×")) /2)</f>
        <v/>
      </c>
    </row>
    <row r="6" ht="28" customHeight="1">
      <c r="A6" s="13" t="n">
        <v>5</v>
      </c>
      <c r="B6" s="15">
        <f>入力!$B$2</f>
        <v/>
      </c>
      <c r="C6" s="15">
        <f>入力!$B$13</f>
        <v/>
      </c>
      <c r="D6" s="13" t="inlineStr">
        <is>
          <t>事例</t>
        </is>
      </c>
      <c r="E6" s="15">
        <f>IF(AND(入力!$B$2&lt;&gt;"", 入力!$B$13&lt;&gt;""), 入力!$B$2 &amp; "の" &amp; 入力!$B$13 &amp; "の事例を教えてください。", "")</f>
        <v/>
      </c>
      <c r="F6" s="13" t="n"/>
      <c r="G6" s="13" t="n"/>
      <c r="H6" s="13" t="n"/>
      <c r="I6" s="13" t="n"/>
      <c r="J6" s="16">
        <f>IF(COUNTBLANK(F6:I6)=4, "", SUMPRODUCT((LEFT(F6:I6,1)="○")*2 + (LEFT(F6:I6,1)="△")*1 + (LEFT(F6:I6,1)="×")*0) / MAX(1, (LEFT(F6,1)="○")+(LEFT(F6,1)="△")+(LEFT(F6,1)="×")      + (LEFT(G6,1)="○")+(LEFT(G6,1)="△")+(LEFT(G6,1)="×")      + (LEFT(H6,1)="○")+(LEFT(H6,1)="△")+(LEFT(H6,1)="×")      + (LEFT(I6,1)="○")+(LEFT(I6,1)="△")+(LEFT(I6,1)="×")) /2)</f>
        <v/>
      </c>
    </row>
    <row r="7" ht="28" customHeight="1">
      <c r="A7" s="13" t="n">
        <v>6</v>
      </c>
      <c r="B7" s="15">
        <f>入力!$B$2</f>
        <v/>
      </c>
      <c r="C7" s="15">
        <f>入力!$B$13</f>
        <v/>
      </c>
      <c r="D7" s="13" t="inlineStr">
        <is>
          <t>サポート体制</t>
        </is>
      </c>
      <c r="E7" s="15">
        <f>IF(AND(入力!$B$2&lt;&gt;"", 入力!$B$13&lt;&gt;""), 入力!$B$2 &amp; "の" &amp; 入力!$B$13 &amp; "のサポート体制を教えてください。", "")</f>
        <v/>
      </c>
      <c r="F7" s="13" t="n"/>
      <c r="G7" s="13" t="n"/>
      <c r="H7" s="13" t="n"/>
      <c r="I7" s="13" t="n"/>
      <c r="J7" s="16">
        <f>IF(COUNTBLANK(F7:I7)=4, "", SUMPRODUCT((LEFT(F7:I7,1)="○")*2 + (LEFT(F7:I7,1)="△")*1 + (LEFT(F7:I7,1)="×")*0) / MAX(1, (LEFT(F7,1)="○")+(LEFT(F7,1)="△")+(LEFT(F7,1)="×")      + (LEFT(G7,1)="○")+(LEFT(G7,1)="△")+(LEFT(G7,1)="×")      + (LEFT(H7,1)="○")+(LEFT(H7,1)="△")+(LEFT(H7,1)="×")      + (LEFT(I7,1)="○")+(LEFT(I7,1)="△")+(LEFT(I7,1)="×")) /2)</f>
        <v/>
      </c>
    </row>
    <row r="8" ht="28" customHeight="1">
      <c r="A8" s="13" t="n">
        <v>7</v>
      </c>
      <c r="B8" s="15">
        <f>入力!$B$2</f>
        <v/>
      </c>
      <c r="C8" s="15">
        <f>入力!$B$13</f>
        <v/>
      </c>
      <c r="D8" s="13" t="inlineStr">
        <is>
          <t>向いている業種</t>
        </is>
      </c>
      <c r="E8" s="15">
        <f>IF(AND(入力!$B$2&lt;&gt;"", 入力!$B$13&lt;&gt;""), 入力!$B$2 &amp; "の" &amp; 入力!$B$13 &amp; "の向いている業種を教えてください。", "")</f>
        <v/>
      </c>
      <c r="F8" s="13" t="n"/>
      <c r="G8" s="13" t="n"/>
      <c r="H8" s="13" t="n"/>
      <c r="I8" s="13" t="n"/>
      <c r="J8" s="16">
        <f>IF(COUNTBLANK(F8:I8)=4, "", SUMPRODUCT((LEFT(F8:I8,1)="○")*2 + (LEFT(F8:I8,1)="△")*1 + (LEFT(F8:I8,1)="×")*0) / MAX(1, (LEFT(F8,1)="○")+(LEFT(F8,1)="△")+(LEFT(F8,1)="×")      + (LEFT(G8,1)="○")+(LEFT(G8,1)="△")+(LEFT(G8,1)="×")      + (LEFT(H8,1)="○")+(LEFT(H8,1)="△")+(LEFT(H8,1)="×")      + (LEFT(I8,1)="○")+(LEFT(I8,1)="△")+(LEFT(I8,1)="×")) /2)</f>
        <v/>
      </c>
    </row>
    <row r="9" ht="28" customHeight="1">
      <c r="A9" s="13" t="n">
        <v>8</v>
      </c>
      <c r="B9" s="15">
        <f>入力!$B$2</f>
        <v/>
      </c>
      <c r="C9" s="15">
        <f>入力!$B$13</f>
        <v/>
      </c>
      <c r="D9" s="13" t="inlineStr">
        <is>
          <t>向いていない業種</t>
        </is>
      </c>
      <c r="E9" s="15">
        <f>IF(AND(入力!$B$2&lt;&gt;"", 入力!$B$13&lt;&gt;""), 入力!$B$2 &amp; "の" &amp; 入力!$B$13 &amp; "の向いていない業種を教えてください。", "")</f>
        <v/>
      </c>
      <c r="F9" s="13" t="n"/>
      <c r="G9" s="13" t="n"/>
      <c r="H9" s="13" t="n"/>
      <c r="I9" s="13" t="n"/>
      <c r="J9" s="16">
        <f>IF(COUNTBLANK(F9:I9)=4, "", SUMPRODUCT((LEFT(F9:I9,1)="○")*2 + (LEFT(F9:I9,1)="△")*1 + (LEFT(F9:I9,1)="×")*0) / MAX(1, (LEFT(F9,1)="○")+(LEFT(F9,1)="△")+(LEFT(F9,1)="×")      + (LEFT(G9,1)="○")+(LEFT(G9,1)="△")+(LEFT(G9,1)="×")      + (LEFT(H9,1)="○")+(LEFT(H9,1)="△")+(LEFT(H9,1)="×")      + (LEFT(I9,1)="○")+(LEFT(I9,1)="△")+(LEFT(I9,1)="×")) /2)</f>
        <v/>
      </c>
    </row>
    <row r="10" ht="28" customHeight="1">
      <c r="A10" s="13" t="n">
        <v>9</v>
      </c>
      <c r="B10" s="15">
        <f>入力!$B$2</f>
        <v/>
      </c>
      <c r="C10" s="15">
        <f>入力!$B$14</f>
        <v/>
      </c>
      <c r="D10" s="13" t="inlineStr">
        <is>
          <t>評判</t>
        </is>
      </c>
      <c r="E10" s="15">
        <f>IF(AND(入力!$B$2&lt;&gt;"", 入力!$B$14&lt;&gt;""), 入力!$B$2 &amp; "の" &amp; 入力!$B$14 &amp; "の評判を教えてください。", "")</f>
        <v/>
      </c>
      <c r="F10" s="13" t="n"/>
      <c r="G10" s="13" t="n"/>
      <c r="H10" s="13" t="n"/>
      <c r="I10" s="13" t="n"/>
      <c r="J10" s="16">
        <f>IF(COUNTBLANK(F10:I10)=4, "", SUMPRODUCT((LEFT(F10:I10,1)="○")*2 + (LEFT(F10:I10,1)="△")*1 + (LEFT(F10:I10,1)="×")*0) / MAX(1, (LEFT(F10,1)="○")+(LEFT(F10,1)="△")+(LEFT(F10,1)="×")      + (LEFT(G10,1)="○")+(LEFT(G10,1)="△")+(LEFT(G10,1)="×")      + (LEFT(H10,1)="○")+(LEFT(H10,1)="△")+(LEFT(H10,1)="×")      + (LEFT(I10,1)="○")+(LEFT(I10,1)="△")+(LEFT(I10,1)="×")) /2)</f>
        <v/>
      </c>
    </row>
    <row r="11" ht="28" customHeight="1">
      <c r="A11" s="13" t="n">
        <v>10</v>
      </c>
      <c r="B11" s="15">
        <f>入力!$B$2</f>
        <v/>
      </c>
      <c r="C11" s="15">
        <f>入力!$B$14</f>
        <v/>
      </c>
      <c r="D11" s="13" t="inlineStr">
        <is>
          <t>費用</t>
        </is>
      </c>
      <c r="E11" s="15">
        <f>IF(AND(入力!$B$2&lt;&gt;"", 入力!$B$14&lt;&gt;""), 入力!$B$2 &amp; "の" &amp; 入力!$B$14 &amp; "の費用を教えてください。", "")</f>
        <v/>
      </c>
      <c r="F11" s="13" t="n"/>
      <c r="G11" s="13" t="n"/>
      <c r="H11" s="13" t="n"/>
      <c r="I11" s="13" t="n"/>
      <c r="J11" s="16">
        <f>IF(COUNTBLANK(F11:I11)=4, "", SUMPRODUCT((LEFT(F11:I11,1)="○")*2 + (LEFT(F11:I11,1)="△")*1 + (LEFT(F11:I11,1)="×")*0) / MAX(1, (LEFT(F11,1)="○")+(LEFT(F11,1)="△")+(LEFT(F11,1)="×")      + (LEFT(G11,1)="○")+(LEFT(G11,1)="△")+(LEFT(G11,1)="×")      + (LEFT(H11,1)="○")+(LEFT(H11,1)="△")+(LEFT(H11,1)="×")      + (LEFT(I11,1)="○")+(LEFT(I11,1)="△")+(LEFT(I11,1)="×")) /2)</f>
        <v/>
      </c>
    </row>
    <row r="12" ht="28" customHeight="1">
      <c r="A12" s="13" t="n">
        <v>11</v>
      </c>
      <c r="B12" s="15">
        <f>入力!$B$2</f>
        <v/>
      </c>
      <c r="C12" s="15">
        <f>入力!$B$14</f>
        <v/>
      </c>
      <c r="D12" s="13" t="inlineStr">
        <is>
          <t>専門性</t>
        </is>
      </c>
      <c r="E12" s="15">
        <f>IF(AND(入力!$B$2&lt;&gt;"", 入力!$B$14&lt;&gt;""), 入力!$B$2 &amp; "の" &amp; 入力!$B$14 &amp; "の専門性を教えてください。", "")</f>
        <v/>
      </c>
      <c r="F12" s="13" t="n"/>
      <c r="G12" s="13" t="n"/>
      <c r="H12" s="13" t="n"/>
      <c r="I12" s="13" t="n"/>
      <c r="J12" s="16">
        <f>IF(COUNTBLANK(F12:I12)=4, "", SUMPRODUCT((LEFT(F12:I12,1)="○")*2 + (LEFT(F12:I12,1)="△")*1 + (LEFT(F12:I12,1)="×")*0) / MAX(1, (LEFT(F12,1)="○")+(LEFT(F12,1)="△")+(LEFT(F12,1)="×")      + (LEFT(G12,1)="○")+(LEFT(G12,1)="△")+(LEFT(G12,1)="×")      + (LEFT(H12,1)="○")+(LEFT(H12,1)="△")+(LEFT(H12,1)="×")      + (LEFT(I12,1)="○")+(LEFT(I12,1)="△")+(LEFT(I12,1)="×")) /2)</f>
        <v/>
      </c>
    </row>
    <row r="13" ht="28" customHeight="1">
      <c r="A13" s="13" t="n">
        <v>12</v>
      </c>
      <c r="B13" s="15">
        <f>入力!$B$2</f>
        <v/>
      </c>
      <c r="C13" s="15">
        <f>入力!$B$14</f>
        <v/>
      </c>
      <c r="D13" s="13" t="inlineStr">
        <is>
          <t>実績</t>
        </is>
      </c>
      <c r="E13" s="15">
        <f>IF(AND(入力!$B$2&lt;&gt;"", 入力!$B$14&lt;&gt;""), 入力!$B$2 &amp; "の" &amp; 入力!$B$14 &amp; "の実績を教えてください。", "")</f>
        <v/>
      </c>
      <c r="F13" s="13" t="n"/>
      <c r="G13" s="13" t="n"/>
      <c r="H13" s="13" t="n"/>
      <c r="I13" s="13" t="n"/>
      <c r="J13" s="16">
        <f>IF(COUNTBLANK(F13:I13)=4, "", SUMPRODUCT((LEFT(F13:I13,1)="○")*2 + (LEFT(F13:I13,1)="△")*1 + (LEFT(F13:I13,1)="×")*0) / MAX(1, (LEFT(F13,1)="○")+(LEFT(F13,1)="△")+(LEFT(F13,1)="×")      + (LEFT(G13,1)="○")+(LEFT(G13,1)="△")+(LEFT(G13,1)="×")      + (LEFT(H13,1)="○")+(LEFT(H13,1)="△")+(LEFT(H13,1)="×")      + (LEFT(I13,1)="○")+(LEFT(I13,1)="△")+(LEFT(I13,1)="×")) /2)</f>
        <v/>
      </c>
    </row>
    <row r="14" ht="28" customHeight="1">
      <c r="A14" s="13" t="n">
        <v>13</v>
      </c>
      <c r="B14" s="15">
        <f>入力!$B$2</f>
        <v/>
      </c>
      <c r="C14" s="15">
        <f>入力!$B$14</f>
        <v/>
      </c>
      <c r="D14" s="13" t="inlineStr">
        <is>
          <t>事例</t>
        </is>
      </c>
      <c r="E14" s="15">
        <f>IF(AND(入力!$B$2&lt;&gt;"", 入力!$B$14&lt;&gt;""), 入力!$B$2 &amp; "の" &amp; 入力!$B$14 &amp; "の事例を教えてください。", "")</f>
        <v/>
      </c>
      <c r="F14" s="13" t="n"/>
      <c r="G14" s="13" t="n"/>
      <c r="H14" s="13" t="n"/>
      <c r="I14" s="13" t="n"/>
      <c r="J14" s="16">
        <f>IF(COUNTBLANK(F14:I14)=4, "", SUMPRODUCT((LEFT(F14:I14,1)="○")*2 + (LEFT(F14:I14,1)="△")*1 + (LEFT(F14:I14,1)="×")*0) / MAX(1, (LEFT(F14,1)="○")+(LEFT(F14,1)="△")+(LEFT(F14,1)="×")      + (LEFT(G14,1)="○")+(LEFT(G14,1)="△")+(LEFT(G14,1)="×")      + (LEFT(H14,1)="○")+(LEFT(H14,1)="△")+(LEFT(H14,1)="×")      + (LEFT(I14,1)="○")+(LEFT(I14,1)="△")+(LEFT(I14,1)="×")) /2)</f>
        <v/>
      </c>
    </row>
    <row r="15" ht="28" customHeight="1">
      <c r="A15" s="13" t="n">
        <v>14</v>
      </c>
      <c r="B15" s="15">
        <f>入力!$B$2</f>
        <v/>
      </c>
      <c r="C15" s="15">
        <f>入力!$B$14</f>
        <v/>
      </c>
      <c r="D15" s="13" t="inlineStr">
        <is>
          <t>サポート体制</t>
        </is>
      </c>
      <c r="E15" s="15">
        <f>IF(AND(入力!$B$2&lt;&gt;"", 入力!$B$14&lt;&gt;""), 入力!$B$2 &amp; "の" &amp; 入力!$B$14 &amp; "のサポート体制を教えてください。", "")</f>
        <v/>
      </c>
      <c r="F15" s="13" t="n"/>
      <c r="G15" s="13" t="n"/>
      <c r="H15" s="13" t="n"/>
      <c r="I15" s="13" t="n"/>
      <c r="J15" s="16">
        <f>IF(COUNTBLANK(F15:I15)=4, "", SUMPRODUCT((LEFT(F15:I15,1)="○")*2 + (LEFT(F15:I15,1)="△")*1 + (LEFT(F15:I15,1)="×")*0) / MAX(1, (LEFT(F15,1)="○")+(LEFT(F15,1)="△")+(LEFT(F15,1)="×")      + (LEFT(G15,1)="○")+(LEFT(G15,1)="△")+(LEFT(G15,1)="×")      + (LEFT(H15,1)="○")+(LEFT(H15,1)="△")+(LEFT(H15,1)="×")      + (LEFT(I15,1)="○")+(LEFT(I15,1)="△")+(LEFT(I15,1)="×")) /2)</f>
        <v/>
      </c>
    </row>
    <row r="16" ht="28" customHeight="1">
      <c r="A16" s="13" t="n">
        <v>15</v>
      </c>
      <c r="B16" s="15">
        <f>入力!$B$2</f>
        <v/>
      </c>
      <c r="C16" s="15">
        <f>入力!$B$14</f>
        <v/>
      </c>
      <c r="D16" s="13" t="inlineStr">
        <is>
          <t>向いている業種</t>
        </is>
      </c>
      <c r="E16" s="15">
        <f>IF(AND(入力!$B$2&lt;&gt;"", 入力!$B$14&lt;&gt;""), 入力!$B$2 &amp; "の" &amp; 入力!$B$14 &amp; "の向いている業種を教えてください。", "")</f>
        <v/>
      </c>
      <c r="F16" s="13" t="n"/>
      <c r="G16" s="13" t="n"/>
      <c r="H16" s="13" t="n"/>
      <c r="I16" s="13" t="n"/>
      <c r="J16" s="16">
        <f>IF(COUNTBLANK(F16:I16)=4, "", SUMPRODUCT((LEFT(F16:I16,1)="○")*2 + (LEFT(F16:I16,1)="△")*1 + (LEFT(F16:I16,1)="×")*0) / MAX(1, (LEFT(F16,1)="○")+(LEFT(F16,1)="△")+(LEFT(F16,1)="×")      + (LEFT(G16,1)="○")+(LEFT(G16,1)="△")+(LEFT(G16,1)="×")      + (LEFT(H16,1)="○")+(LEFT(H16,1)="△")+(LEFT(H16,1)="×")      + (LEFT(I16,1)="○")+(LEFT(I16,1)="△")+(LEFT(I16,1)="×")) /2)</f>
        <v/>
      </c>
    </row>
    <row r="17" ht="28" customHeight="1">
      <c r="A17" s="13" t="n">
        <v>16</v>
      </c>
      <c r="B17" s="15">
        <f>入力!$B$2</f>
        <v/>
      </c>
      <c r="C17" s="15">
        <f>入力!$B$14</f>
        <v/>
      </c>
      <c r="D17" s="13" t="inlineStr">
        <is>
          <t>向いていない業種</t>
        </is>
      </c>
      <c r="E17" s="15">
        <f>IF(AND(入力!$B$2&lt;&gt;"", 入力!$B$14&lt;&gt;""), 入力!$B$2 &amp; "の" &amp; 入力!$B$14 &amp; "の向いていない業種を教えてください。", "")</f>
        <v/>
      </c>
      <c r="F17" s="13" t="n"/>
      <c r="G17" s="13" t="n"/>
      <c r="H17" s="13" t="n"/>
      <c r="I17" s="13" t="n"/>
      <c r="J17" s="16">
        <f>IF(COUNTBLANK(F17:I17)=4, "", SUMPRODUCT((LEFT(F17:I17,1)="○")*2 + (LEFT(F17:I17,1)="△")*1 + (LEFT(F17:I17,1)="×")*0) / MAX(1, (LEFT(F17,1)="○")+(LEFT(F17,1)="△")+(LEFT(F17,1)="×")      + (LEFT(G17,1)="○")+(LEFT(G17,1)="△")+(LEFT(G17,1)="×")      + (LEFT(H17,1)="○")+(LEFT(H17,1)="△")+(LEFT(H17,1)="×")      + (LEFT(I17,1)="○")+(LEFT(I17,1)="△")+(LEFT(I17,1)="×")) /2)</f>
        <v/>
      </c>
    </row>
    <row r="18" ht="28" customHeight="1">
      <c r="A18" s="13" t="n">
        <v>17</v>
      </c>
      <c r="B18" s="15">
        <f>入力!$B$2</f>
        <v/>
      </c>
      <c r="C18" s="15">
        <f>入力!$B$15</f>
        <v/>
      </c>
      <c r="D18" s="13" t="inlineStr">
        <is>
          <t>評判</t>
        </is>
      </c>
      <c r="E18" s="15">
        <f>IF(AND(入力!$B$2&lt;&gt;"", 入力!$B$15&lt;&gt;""), 入力!$B$2 &amp; "の" &amp; 入力!$B$15 &amp; "の評判を教えてください。", "")</f>
        <v/>
      </c>
      <c r="F18" s="13" t="n"/>
      <c r="G18" s="13" t="n"/>
      <c r="H18" s="13" t="n"/>
      <c r="I18" s="13" t="n"/>
      <c r="J18" s="16">
        <f>IF(COUNTBLANK(F18:I18)=4, "", SUMPRODUCT((LEFT(F18:I18,1)="○")*2 + (LEFT(F18:I18,1)="△")*1 + (LEFT(F18:I18,1)="×")*0) / MAX(1, (LEFT(F18,1)="○")+(LEFT(F18,1)="△")+(LEFT(F18,1)="×")      + (LEFT(G18,1)="○")+(LEFT(G18,1)="△")+(LEFT(G18,1)="×")      + (LEFT(H18,1)="○")+(LEFT(H18,1)="△")+(LEFT(H18,1)="×")      + (LEFT(I18,1)="○")+(LEFT(I18,1)="△")+(LEFT(I18,1)="×")) /2)</f>
        <v/>
      </c>
    </row>
    <row r="19" ht="28" customHeight="1">
      <c r="A19" s="13" t="n">
        <v>18</v>
      </c>
      <c r="B19" s="15">
        <f>入力!$B$2</f>
        <v/>
      </c>
      <c r="C19" s="15">
        <f>入力!$B$15</f>
        <v/>
      </c>
      <c r="D19" s="13" t="inlineStr">
        <is>
          <t>費用</t>
        </is>
      </c>
      <c r="E19" s="15">
        <f>IF(AND(入力!$B$2&lt;&gt;"", 入力!$B$15&lt;&gt;""), 入力!$B$2 &amp; "の" &amp; 入力!$B$15 &amp; "の費用を教えてください。", "")</f>
        <v/>
      </c>
      <c r="F19" s="13" t="n"/>
      <c r="G19" s="13" t="n"/>
      <c r="H19" s="13" t="n"/>
      <c r="I19" s="13" t="n"/>
      <c r="J19" s="16">
        <f>IF(COUNTBLANK(F19:I19)=4, "", SUMPRODUCT((LEFT(F19:I19,1)="○")*2 + (LEFT(F19:I19,1)="△")*1 + (LEFT(F19:I19,1)="×")*0) / MAX(1, (LEFT(F19,1)="○")+(LEFT(F19,1)="△")+(LEFT(F19,1)="×")      + (LEFT(G19,1)="○")+(LEFT(G19,1)="△")+(LEFT(G19,1)="×")      + (LEFT(H19,1)="○")+(LEFT(H19,1)="△")+(LEFT(H19,1)="×")      + (LEFT(I19,1)="○")+(LEFT(I19,1)="△")+(LEFT(I19,1)="×")) /2)</f>
        <v/>
      </c>
    </row>
    <row r="20" ht="28" customHeight="1">
      <c r="A20" s="13" t="n">
        <v>19</v>
      </c>
      <c r="B20" s="15">
        <f>入力!$B$2</f>
        <v/>
      </c>
      <c r="C20" s="15">
        <f>入力!$B$15</f>
        <v/>
      </c>
      <c r="D20" s="13" t="inlineStr">
        <is>
          <t>専門性</t>
        </is>
      </c>
      <c r="E20" s="15">
        <f>IF(AND(入力!$B$2&lt;&gt;"", 入力!$B$15&lt;&gt;""), 入力!$B$2 &amp; "の" &amp; 入力!$B$15 &amp; "の専門性を教えてください。", "")</f>
        <v/>
      </c>
      <c r="F20" s="13" t="n"/>
      <c r="G20" s="13" t="n"/>
      <c r="H20" s="13" t="n"/>
      <c r="I20" s="13" t="n"/>
      <c r="J20" s="16">
        <f>IF(COUNTBLANK(F20:I20)=4, "", SUMPRODUCT((LEFT(F20:I20,1)="○")*2 + (LEFT(F20:I20,1)="△")*1 + (LEFT(F20:I20,1)="×")*0) / MAX(1, (LEFT(F20,1)="○")+(LEFT(F20,1)="△")+(LEFT(F20,1)="×")      + (LEFT(G20,1)="○")+(LEFT(G20,1)="△")+(LEFT(G20,1)="×")      + (LEFT(H20,1)="○")+(LEFT(H20,1)="△")+(LEFT(H20,1)="×")      + (LEFT(I20,1)="○")+(LEFT(I20,1)="△")+(LEFT(I20,1)="×")) /2)</f>
        <v/>
      </c>
    </row>
    <row r="21" ht="28" customHeight="1">
      <c r="A21" s="13" t="n">
        <v>20</v>
      </c>
      <c r="B21" s="15">
        <f>入力!$B$2</f>
        <v/>
      </c>
      <c r="C21" s="15">
        <f>入力!$B$15</f>
        <v/>
      </c>
      <c r="D21" s="13" t="inlineStr">
        <is>
          <t>実績</t>
        </is>
      </c>
      <c r="E21" s="15">
        <f>IF(AND(入力!$B$2&lt;&gt;"", 入力!$B$15&lt;&gt;""), 入力!$B$2 &amp; "の" &amp; 入力!$B$15 &amp; "の実績を教えてください。", "")</f>
        <v/>
      </c>
      <c r="F21" s="13" t="n"/>
      <c r="G21" s="13" t="n"/>
      <c r="H21" s="13" t="n"/>
      <c r="I21" s="13" t="n"/>
      <c r="J21" s="16">
        <f>IF(COUNTBLANK(F21:I21)=4, "", SUMPRODUCT((LEFT(F21:I21,1)="○")*2 + (LEFT(F21:I21,1)="△")*1 + (LEFT(F21:I21,1)="×")*0) / MAX(1, (LEFT(F21,1)="○")+(LEFT(F21,1)="△")+(LEFT(F21,1)="×")      + (LEFT(G21,1)="○")+(LEFT(G21,1)="△")+(LEFT(G21,1)="×")      + (LEFT(H21,1)="○")+(LEFT(H21,1)="△")+(LEFT(H21,1)="×")      + (LEFT(I21,1)="○")+(LEFT(I21,1)="△")+(LEFT(I21,1)="×")) /2)</f>
        <v/>
      </c>
    </row>
    <row r="22" ht="28" customHeight="1">
      <c r="A22" s="13" t="n">
        <v>21</v>
      </c>
      <c r="B22" s="15">
        <f>入力!$B$2</f>
        <v/>
      </c>
      <c r="C22" s="15">
        <f>入力!$B$15</f>
        <v/>
      </c>
      <c r="D22" s="13" t="inlineStr">
        <is>
          <t>事例</t>
        </is>
      </c>
      <c r="E22" s="15">
        <f>IF(AND(入力!$B$2&lt;&gt;"", 入力!$B$15&lt;&gt;""), 入力!$B$2 &amp; "の" &amp; 入力!$B$15 &amp; "の事例を教えてください。", "")</f>
        <v/>
      </c>
      <c r="F22" s="13" t="n"/>
      <c r="G22" s="13" t="n"/>
      <c r="H22" s="13" t="n"/>
      <c r="I22" s="13" t="n"/>
      <c r="J22" s="16">
        <f>IF(COUNTBLANK(F22:I22)=4, "", SUMPRODUCT((LEFT(F22:I22,1)="○")*2 + (LEFT(F22:I22,1)="△")*1 + (LEFT(F22:I22,1)="×")*0) / MAX(1, (LEFT(F22,1)="○")+(LEFT(F22,1)="△")+(LEFT(F22,1)="×")      + (LEFT(G22,1)="○")+(LEFT(G22,1)="△")+(LEFT(G22,1)="×")      + (LEFT(H22,1)="○")+(LEFT(H22,1)="△")+(LEFT(H22,1)="×")      + (LEFT(I22,1)="○")+(LEFT(I22,1)="△")+(LEFT(I22,1)="×")) /2)</f>
        <v/>
      </c>
    </row>
    <row r="23" ht="28" customHeight="1">
      <c r="A23" s="13" t="n">
        <v>22</v>
      </c>
      <c r="B23" s="15">
        <f>入力!$B$2</f>
        <v/>
      </c>
      <c r="C23" s="15">
        <f>入力!$B$15</f>
        <v/>
      </c>
      <c r="D23" s="13" t="inlineStr">
        <is>
          <t>サポート体制</t>
        </is>
      </c>
      <c r="E23" s="15">
        <f>IF(AND(入力!$B$2&lt;&gt;"", 入力!$B$15&lt;&gt;""), 入力!$B$2 &amp; "の" &amp; 入力!$B$15 &amp; "のサポート体制を教えてください。", "")</f>
        <v/>
      </c>
      <c r="F23" s="13" t="n"/>
      <c r="G23" s="13" t="n"/>
      <c r="H23" s="13" t="n"/>
      <c r="I23" s="13" t="n"/>
      <c r="J23" s="16">
        <f>IF(COUNTBLANK(F23:I23)=4, "", SUMPRODUCT((LEFT(F23:I23,1)="○")*2 + (LEFT(F23:I23,1)="△")*1 + (LEFT(F23:I23,1)="×")*0) / MAX(1, (LEFT(F23,1)="○")+(LEFT(F23,1)="△")+(LEFT(F23,1)="×")      + (LEFT(G23,1)="○")+(LEFT(G23,1)="△")+(LEFT(G23,1)="×")      + (LEFT(H23,1)="○")+(LEFT(H23,1)="△")+(LEFT(H23,1)="×")      + (LEFT(I23,1)="○")+(LEFT(I23,1)="△")+(LEFT(I23,1)="×")) /2)</f>
        <v/>
      </c>
    </row>
    <row r="24" ht="28" customHeight="1">
      <c r="A24" s="13" t="n">
        <v>23</v>
      </c>
      <c r="B24" s="15">
        <f>入力!$B$2</f>
        <v/>
      </c>
      <c r="C24" s="15">
        <f>入力!$B$15</f>
        <v/>
      </c>
      <c r="D24" s="13" t="inlineStr">
        <is>
          <t>向いている業種</t>
        </is>
      </c>
      <c r="E24" s="15">
        <f>IF(AND(入力!$B$2&lt;&gt;"", 入力!$B$15&lt;&gt;""), 入力!$B$2 &amp; "の" &amp; 入力!$B$15 &amp; "の向いている業種を教えてください。", "")</f>
        <v/>
      </c>
      <c r="F24" s="13" t="n"/>
      <c r="G24" s="13" t="n"/>
      <c r="H24" s="13" t="n"/>
      <c r="I24" s="13" t="n"/>
      <c r="J24" s="16">
        <f>IF(COUNTBLANK(F24:I24)=4, "", SUMPRODUCT((LEFT(F24:I24,1)="○")*2 + (LEFT(F24:I24,1)="△")*1 + (LEFT(F24:I24,1)="×")*0) / MAX(1, (LEFT(F24,1)="○")+(LEFT(F24,1)="△")+(LEFT(F24,1)="×")      + (LEFT(G24,1)="○")+(LEFT(G24,1)="△")+(LEFT(G24,1)="×")      + (LEFT(H24,1)="○")+(LEFT(H24,1)="△")+(LEFT(H24,1)="×")      + (LEFT(I24,1)="○")+(LEFT(I24,1)="△")+(LEFT(I24,1)="×")) /2)</f>
        <v/>
      </c>
    </row>
    <row r="25" ht="28" customHeight="1">
      <c r="A25" s="13" t="n">
        <v>24</v>
      </c>
      <c r="B25" s="15">
        <f>入力!$B$2</f>
        <v/>
      </c>
      <c r="C25" s="15">
        <f>入力!$B$15</f>
        <v/>
      </c>
      <c r="D25" s="13" t="inlineStr">
        <is>
          <t>向いていない業種</t>
        </is>
      </c>
      <c r="E25" s="15">
        <f>IF(AND(入力!$B$2&lt;&gt;"", 入力!$B$15&lt;&gt;""), 入力!$B$2 &amp; "の" &amp; 入力!$B$15 &amp; "の向いていない業種を教えてください。", "")</f>
        <v/>
      </c>
      <c r="F25" s="13" t="n"/>
      <c r="G25" s="13" t="n"/>
      <c r="H25" s="13" t="n"/>
      <c r="I25" s="13" t="n"/>
      <c r="J25" s="16">
        <f>IF(COUNTBLANK(F25:I25)=4, "", SUMPRODUCT((LEFT(F25:I25,1)="○")*2 + (LEFT(F25:I25,1)="△")*1 + (LEFT(F25:I25,1)="×")*0) / MAX(1, (LEFT(F25,1)="○")+(LEFT(F25,1)="△")+(LEFT(F25,1)="×")      + (LEFT(G25,1)="○")+(LEFT(G25,1)="△")+(LEFT(G25,1)="×")      + (LEFT(H25,1)="○")+(LEFT(H25,1)="△")+(LEFT(H25,1)="×")      + (LEFT(I25,1)="○")+(LEFT(I25,1)="△")+(LEFT(I25,1)="×")) /2)</f>
        <v/>
      </c>
    </row>
    <row r="26" ht="28" customHeight="1">
      <c r="A26" s="13" t="n">
        <v>25</v>
      </c>
      <c r="B26" s="15">
        <f>入力!$B$2</f>
        <v/>
      </c>
      <c r="C26" s="15">
        <f>入力!$B$16</f>
        <v/>
      </c>
      <c r="D26" s="13" t="inlineStr">
        <is>
          <t>評判</t>
        </is>
      </c>
      <c r="E26" s="15">
        <f>IF(AND(入力!$B$2&lt;&gt;"", 入力!$B$16&lt;&gt;""), 入力!$B$2 &amp; "の" &amp; 入力!$B$16 &amp; "の評判を教えてください。", "")</f>
        <v/>
      </c>
      <c r="F26" s="13" t="n"/>
      <c r="G26" s="13" t="n"/>
      <c r="H26" s="13" t="n"/>
      <c r="I26" s="13" t="n"/>
      <c r="J26" s="16">
        <f>IF(COUNTBLANK(F26:I26)=4, "", SUMPRODUCT((LEFT(F26:I26,1)="○")*2 + (LEFT(F26:I26,1)="△")*1 + (LEFT(F26:I26,1)="×")*0) / MAX(1, (LEFT(F26,1)="○")+(LEFT(F26,1)="△")+(LEFT(F26,1)="×")      + (LEFT(G26,1)="○")+(LEFT(G26,1)="△")+(LEFT(G26,1)="×")      + (LEFT(H26,1)="○")+(LEFT(H26,1)="△")+(LEFT(H26,1)="×")      + (LEFT(I26,1)="○")+(LEFT(I26,1)="△")+(LEFT(I26,1)="×")) /2)</f>
        <v/>
      </c>
    </row>
    <row r="27" ht="28" customHeight="1">
      <c r="A27" s="13" t="n">
        <v>26</v>
      </c>
      <c r="B27" s="15">
        <f>入力!$B$2</f>
        <v/>
      </c>
      <c r="C27" s="15">
        <f>入力!$B$16</f>
        <v/>
      </c>
      <c r="D27" s="13" t="inlineStr">
        <is>
          <t>費用</t>
        </is>
      </c>
      <c r="E27" s="15">
        <f>IF(AND(入力!$B$2&lt;&gt;"", 入力!$B$16&lt;&gt;""), 入力!$B$2 &amp; "の" &amp; 入力!$B$16 &amp; "の費用を教えてください。", "")</f>
        <v/>
      </c>
      <c r="F27" s="13" t="n"/>
      <c r="G27" s="13" t="n"/>
      <c r="H27" s="13" t="n"/>
      <c r="I27" s="13" t="n"/>
      <c r="J27" s="16">
        <f>IF(COUNTBLANK(F27:I27)=4, "", SUMPRODUCT((LEFT(F27:I27,1)="○")*2 + (LEFT(F27:I27,1)="△")*1 + (LEFT(F27:I27,1)="×")*0) / MAX(1, (LEFT(F27,1)="○")+(LEFT(F27,1)="△")+(LEFT(F27,1)="×")      + (LEFT(G27,1)="○")+(LEFT(G27,1)="△")+(LEFT(G27,1)="×")      + (LEFT(H27,1)="○")+(LEFT(H27,1)="△")+(LEFT(H27,1)="×")      + (LEFT(I27,1)="○")+(LEFT(I27,1)="△")+(LEFT(I27,1)="×")) /2)</f>
        <v/>
      </c>
    </row>
    <row r="28" ht="28" customHeight="1">
      <c r="A28" s="13" t="n">
        <v>27</v>
      </c>
      <c r="B28" s="15">
        <f>入力!$B$2</f>
        <v/>
      </c>
      <c r="C28" s="15">
        <f>入力!$B$16</f>
        <v/>
      </c>
      <c r="D28" s="13" t="inlineStr">
        <is>
          <t>専門性</t>
        </is>
      </c>
      <c r="E28" s="15">
        <f>IF(AND(入力!$B$2&lt;&gt;"", 入力!$B$16&lt;&gt;""), 入力!$B$2 &amp; "の" &amp; 入力!$B$16 &amp; "の専門性を教えてください。", "")</f>
        <v/>
      </c>
      <c r="F28" s="13" t="n"/>
      <c r="G28" s="13" t="n"/>
      <c r="H28" s="13" t="n"/>
      <c r="I28" s="13" t="n"/>
      <c r="J28" s="16">
        <f>IF(COUNTBLANK(F28:I28)=4, "", SUMPRODUCT((LEFT(F28:I28,1)="○")*2 + (LEFT(F28:I28,1)="△")*1 + (LEFT(F28:I28,1)="×")*0) / MAX(1, (LEFT(F28,1)="○")+(LEFT(F28,1)="△")+(LEFT(F28,1)="×")      + (LEFT(G28,1)="○")+(LEFT(G28,1)="△")+(LEFT(G28,1)="×")      + (LEFT(H28,1)="○")+(LEFT(H28,1)="△")+(LEFT(H28,1)="×")      + (LEFT(I28,1)="○")+(LEFT(I28,1)="△")+(LEFT(I28,1)="×")) /2)</f>
        <v/>
      </c>
    </row>
    <row r="29" ht="28" customHeight="1">
      <c r="A29" s="13" t="n">
        <v>28</v>
      </c>
      <c r="B29" s="15">
        <f>入力!$B$2</f>
        <v/>
      </c>
      <c r="C29" s="15">
        <f>入力!$B$16</f>
        <v/>
      </c>
      <c r="D29" s="13" t="inlineStr">
        <is>
          <t>実績</t>
        </is>
      </c>
      <c r="E29" s="15">
        <f>IF(AND(入力!$B$2&lt;&gt;"", 入力!$B$16&lt;&gt;""), 入力!$B$2 &amp; "の" &amp; 入力!$B$16 &amp; "の実績を教えてください。", "")</f>
        <v/>
      </c>
      <c r="F29" s="13" t="n"/>
      <c r="G29" s="13" t="n"/>
      <c r="H29" s="13" t="n"/>
      <c r="I29" s="13" t="n"/>
      <c r="J29" s="16">
        <f>IF(COUNTBLANK(F29:I29)=4, "", SUMPRODUCT((LEFT(F29:I29,1)="○")*2 + (LEFT(F29:I29,1)="△")*1 + (LEFT(F29:I29,1)="×")*0) / MAX(1, (LEFT(F29,1)="○")+(LEFT(F29,1)="△")+(LEFT(F29,1)="×")      + (LEFT(G29,1)="○")+(LEFT(G29,1)="△")+(LEFT(G29,1)="×")      + (LEFT(H29,1)="○")+(LEFT(H29,1)="△")+(LEFT(H29,1)="×")      + (LEFT(I29,1)="○")+(LEFT(I29,1)="△")+(LEFT(I29,1)="×")) /2)</f>
        <v/>
      </c>
    </row>
    <row r="30" ht="28" customHeight="1">
      <c r="A30" s="13" t="n">
        <v>29</v>
      </c>
      <c r="B30" s="15">
        <f>入力!$B$2</f>
        <v/>
      </c>
      <c r="C30" s="15">
        <f>入力!$B$16</f>
        <v/>
      </c>
      <c r="D30" s="13" t="inlineStr">
        <is>
          <t>事例</t>
        </is>
      </c>
      <c r="E30" s="15">
        <f>IF(AND(入力!$B$2&lt;&gt;"", 入力!$B$16&lt;&gt;""), 入力!$B$2 &amp; "の" &amp; 入力!$B$16 &amp; "の事例を教えてください。", "")</f>
        <v/>
      </c>
      <c r="F30" s="13" t="n"/>
      <c r="G30" s="13" t="n"/>
      <c r="H30" s="13" t="n"/>
      <c r="I30" s="13" t="n"/>
      <c r="J30" s="16">
        <f>IF(COUNTBLANK(F30:I30)=4, "", SUMPRODUCT((LEFT(F30:I30,1)="○")*2 + (LEFT(F30:I30,1)="△")*1 + (LEFT(F30:I30,1)="×")*0) / MAX(1, (LEFT(F30,1)="○")+(LEFT(F30,1)="△")+(LEFT(F30,1)="×")      + (LEFT(G30,1)="○")+(LEFT(G30,1)="△")+(LEFT(G30,1)="×")      + (LEFT(H30,1)="○")+(LEFT(H30,1)="△")+(LEFT(H30,1)="×")      + (LEFT(I30,1)="○")+(LEFT(I30,1)="△")+(LEFT(I30,1)="×")) /2)</f>
        <v/>
      </c>
    </row>
    <row r="31" ht="28" customHeight="1">
      <c r="A31" s="13" t="n">
        <v>30</v>
      </c>
      <c r="B31" s="15">
        <f>入力!$B$2</f>
        <v/>
      </c>
      <c r="C31" s="15">
        <f>入力!$B$16</f>
        <v/>
      </c>
      <c r="D31" s="13" t="inlineStr">
        <is>
          <t>サポート体制</t>
        </is>
      </c>
      <c r="E31" s="15">
        <f>IF(AND(入力!$B$2&lt;&gt;"", 入力!$B$16&lt;&gt;""), 入力!$B$2 &amp; "の" &amp; 入力!$B$16 &amp; "のサポート体制を教えてください。", "")</f>
        <v/>
      </c>
      <c r="F31" s="13" t="n"/>
      <c r="G31" s="13" t="n"/>
      <c r="H31" s="13" t="n"/>
      <c r="I31" s="13" t="n"/>
      <c r="J31" s="16">
        <f>IF(COUNTBLANK(F31:I31)=4, "", SUMPRODUCT((LEFT(F31:I31,1)="○")*2 + (LEFT(F31:I31,1)="△")*1 + (LEFT(F31:I31,1)="×")*0) / MAX(1, (LEFT(F31,1)="○")+(LEFT(F31,1)="△")+(LEFT(F31,1)="×")      + (LEFT(G31,1)="○")+(LEFT(G31,1)="△")+(LEFT(G31,1)="×")      + (LEFT(H31,1)="○")+(LEFT(H31,1)="△")+(LEFT(H31,1)="×")      + (LEFT(I31,1)="○")+(LEFT(I31,1)="△")+(LEFT(I31,1)="×")) /2)</f>
        <v/>
      </c>
    </row>
    <row r="32" ht="28" customHeight="1">
      <c r="A32" s="13" t="n">
        <v>31</v>
      </c>
      <c r="B32" s="15">
        <f>入力!$B$2</f>
        <v/>
      </c>
      <c r="C32" s="15">
        <f>入力!$B$16</f>
        <v/>
      </c>
      <c r="D32" s="13" t="inlineStr">
        <is>
          <t>向いている業種</t>
        </is>
      </c>
      <c r="E32" s="15">
        <f>IF(AND(入力!$B$2&lt;&gt;"", 入力!$B$16&lt;&gt;""), 入力!$B$2 &amp; "の" &amp; 入力!$B$16 &amp; "の向いている業種を教えてください。", "")</f>
        <v/>
      </c>
      <c r="F32" s="13" t="n"/>
      <c r="G32" s="13" t="n"/>
      <c r="H32" s="13" t="n"/>
      <c r="I32" s="13" t="n"/>
      <c r="J32" s="16">
        <f>IF(COUNTBLANK(F32:I32)=4, "", SUMPRODUCT((LEFT(F32:I32,1)="○")*2 + (LEFT(F32:I32,1)="△")*1 + (LEFT(F32:I32,1)="×")*0) / MAX(1, (LEFT(F32,1)="○")+(LEFT(F32,1)="△")+(LEFT(F32,1)="×")      + (LEFT(G32,1)="○")+(LEFT(G32,1)="△")+(LEFT(G32,1)="×")      + (LEFT(H32,1)="○")+(LEFT(H32,1)="△")+(LEFT(H32,1)="×")      + (LEFT(I32,1)="○")+(LEFT(I32,1)="△")+(LEFT(I32,1)="×")) /2)</f>
        <v/>
      </c>
    </row>
    <row r="33" ht="28" customHeight="1">
      <c r="A33" s="13" t="n">
        <v>32</v>
      </c>
      <c r="B33" s="15">
        <f>入力!$B$2</f>
        <v/>
      </c>
      <c r="C33" s="15">
        <f>入力!$B$16</f>
        <v/>
      </c>
      <c r="D33" s="13" t="inlineStr">
        <is>
          <t>向いていない業種</t>
        </is>
      </c>
      <c r="E33" s="15">
        <f>IF(AND(入力!$B$2&lt;&gt;"", 入力!$B$16&lt;&gt;""), 入力!$B$2 &amp; "の" &amp; 入力!$B$16 &amp; "の向いていない業種を教えてください。", "")</f>
        <v/>
      </c>
      <c r="F33" s="13" t="n"/>
      <c r="G33" s="13" t="n"/>
      <c r="H33" s="13" t="n"/>
      <c r="I33" s="13" t="n"/>
      <c r="J33" s="16">
        <f>IF(COUNTBLANK(F33:I33)=4, "", SUMPRODUCT((LEFT(F33:I33,1)="○")*2 + (LEFT(F33:I33,1)="△")*1 + (LEFT(F33:I33,1)="×")*0) / MAX(1, (LEFT(F33,1)="○")+(LEFT(F33,1)="△")+(LEFT(F33,1)="×")      + (LEFT(G33,1)="○")+(LEFT(G33,1)="△")+(LEFT(G33,1)="×")      + (LEFT(H33,1)="○")+(LEFT(H33,1)="△")+(LEFT(H33,1)="×")      + (LEFT(I33,1)="○")+(LEFT(I33,1)="△")+(LEFT(I33,1)="×")) /2)</f>
        <v/>
      </c>
    </row>
    <row r="34" ht="28" customHeight="1">
      <c r="A34" s="13" t="n">
        <v>33</v>
      </c>
      <c r="B34" s="15">
        <f>入力!$B$2</f>
        <v/>
      </c>
      <c r="C34" s="15">
        <f>入力!$B$17</f>
        <v/>
      </c>
      <c r="D34" s="13" t="inlineStr">
        <is>
          <t>評判</t>
        </is>
      </c>
      <c r="E34" s="15">
        <f>IF(AND(入力!$B$2&lt;&gt;"", 入力!$B$17&lt;&gt;""), 入力!$B$2 &amp; "の" &amp; 入力!$B$17 &amp; "の評判を教えてください。", "")</f>
        <v/>
      </c>
      <c r="F34" s="13" t="n"/>
      <c r="G34" s="13" t="n"/>
      <c r="H34" s="13" t="n"/>
      <c r="I34" s="13" t="n"/>
      <c r="J34" s="16">
        <f>IF(COUNTBLANK(F34:I34)=4, "", SUMPRODUCT((LEFT(F34:I34,1)="○")*2 + (LEFT(F34:I34,1)="△")*1 + (LEFT(F34:I34,1)="×")*0) / MAX(1, (LEFT(F34,1)="○")+(LEFT(F34,1)="△")+(LEFT(F34,1)="×")      + (LEFT(G34,1)="○")+(LEFT(G34,1)="△")+(LEFT(G34,1)="×")      + (LEFT(H34,1)="○")+(LEFT(H34,1)="△")+(LEFT(H34,1)="×")      + (LEFT(I34,1)="○")+(LEFT(I34,1)="△")+(LEFT(I34,1)="×")) /2)</f>
        <v/>
      </c>
    </row>
    <row r="35" ht="28" customHeight="1">
      <c r="A35" s="13" t="n">
        <v>34</v>
      </c>
      <c r="B35" s="15">
        <f>入力!$B$2</f>
        <v/>
      </c>
      <c r="C35" s="15">
        <f>入力!$B$17</f>
        <v/>
      </c>
      <c r="D35" s="13" t="inlineStr">
        <is>
          <t>費用</t>
        </is>
      </c>
      <c r="E35" s="15">
        <f>IF(AND(入力!$B$2&lt;&gt;"", 入力!$B$17&lt;&gt;""), 入力!$B$2 &amp; "の" &amp; 入力!$B$17 &amp; "の費用を教えてください。", "")</f>
        <v/>
      </c>
      <c r="F35" s="13" t="n"/>
      <c r="G35" s="13" t="n"/>
      <c r="H35" s="13" t="n"/>
      <c r="I35" s="13" t="n"/>
      <c r="J35" s="16">
        <f>IF(COUNTBLANK(F35:I35)=4, "", SUMPRODUCT((LEFT(F35:I35,1)="○")*2 + (LEFT(F35:I35,1)="△")*1 + (LEFT(F35:I35,1)="×")*0) / MAX(1, (LEFT(F35,1)="○")+(LEFT(F35,1)="△")+(LEFT(F35,1)="×")      + (LEFT(G35,1)="○")+(LEFT(G35,1)="△")+(LEFT(G35,1)="×")      + (LEFT(H35,1)="○")+(LEFT(H35,1)="△")+(LEFT(H35,1)="×")      + (LEFT(I35,1)="○")+(LEFT(I35,1)="△")+(LEFT(I35,1)="×")) /2)</f>
        <v/>
      </c>
    </row>
    <row r="36" ht="28" customHeight="1">
      <c r="A36" s="13" t="n">
        <v>35</v>
      </c>
      <c r="B36" s="15">
        <f>入力!$B$2</f>
        <v/>
      </c>
      <c r="C36" s="15">
        <f>入力!$B$17</f>
        <v/>
      </c>
      <c r="D36" s="13" t="inlineStr">
        <is>
          <t>専門性</t>
        </is>
      </c>
      <c r="E36" s="15">
        <f>IF(AND(入力!$B$2&lt;&gt;"", 入力!$B$17&lt;&gt;""), 入力!$B$2 &amp; "の" &amp; 入力!$B$17 &amp; "の専門性を教えてください。", "")</f>
        <v/>
      </c>
      <c r="F36" s="13" t="n"/>
      <c r="G36" s="13" t="n"/>
      <c r="H36" s="13" t="n"/>
      <c r="I36" s="13" t="n"/>
      <c r="J36" s="16">
        <f>IF(COUNTBLANK(F36:I36)=4, "", SUMPRODUCT((LEFT(F36:I36,1)="○")*2 + (LEFT(F36:I36,1)="△")*1 + (LEFT(F36:I36,1)="×")*0) / MAX(1, (LEFT(F36,1)="○")+(LEFT(F36,1)="△")+(LEFT(F36,1)="×")      + (LEFT(G36,1)="○")+(LEFT(G36,1)="△")+(LEFT(G36,1)="×")      + (LEFT(H36,1)="○")+(LEFT(H36,1)="△")+(LEFT(H36,1)="×")      + (LEFT(I36,1)="○")+(LEFT(I36,1)="△")+(LEFT(I36,1)="×")) /2)</f>
        <v/>
      </c>
    </row>
    <row r="37" ht="28" customHeight="1">
      <c r="A37" s="13" t="n">
        <v>36</v>
      </c>
      <c r="B37" s="15">
        <f>入力!$B$2</f>
        <v/>
      </c>
      <c r="C37" s="15">
        <f>入力!$B$17</f>
        <v/>
      </c>
      <c r="D37" s="13" t="inlineStr">
        <is>
          <t>実績</t>
        </is>
      </c>
      <c r="E37" s="15">
        <f>IF(AND(入力!$B$2&lt;&gt;"", 入力!$B$17&lt;&gt;""), 入力!$B$2 &amp; "の" &amp; 入力!$B$17 &amp; "の実績を教えてください。", "")</f>
        <v/>
      </c>
      <c r="F37" s="13" t="n"/>
      <c r="G37" s="13" t="n"/>
      <c r="H37" s="13" t="n"/>
      <c r="I37" s="13" t="n"/>
      <c r="J37" s="16">
        <f>IF(COUNTBLANK(F37:I37)=4, "", SUMPRODUCT((LEFT(F37:I37,1)="○")*2 + (LEFT(F37:I37,1)="△")*1 + (LEFT(F37:I37,1)="×")*0) / MAX(1, (LEFT(F37,1)="○")+(LEFT(F37,1)="△")+(LEFT(F37,1)="×")      + (LEFT(G37,1)="○")+(LEFT(G37,1)="△")+(LEFT(G37,1)="×")      + (LEFT(H37,1)="○")+(LEFT(H37,1)="△")+(LEFT(H37,1)="×")      + (LEFT(I37,1)="○")+(LEFT(I37,1)="△")+(LEFT(I37,1)="×")) /2)</f>
        <v/>
      </c>
    </row>
    <row r="38" ht="28" customHeight="1">
      <c r="A38" s="13" t="n">
        <v>37</v>
      </c>
      <c r="B38" s="15">
        <f>入力!$B$2</f>
        <v/>
      </c>
      <c r="C38" s="15">
        <f>入力!$B$17</f>
        <v/>
      </c>
      <c r="D38" s="13" t="inlineStr">
        <is>
          <t>事例</t>
        </is>
      </c>
      <c r="E38" s="15">
        <f>IF(AND(入力!$B$2&lt;&gt;"", 入力!$B$17&lt;&gt;""), 入力!$B$2 &amp; "の" &amp; 入力!$B$17 &amp; "の事例を教えてください。", "")</f>
        <v/>
      </c>
      <c r="F38" s="13" t="n"/>
      <c r="G38" s="13" t="n"/>
      <c r="H38" s="13" t="n"/>
      <c r="I38" s="13" t="n"/>
      <c r="J38" s="16">
        <f>IF(COUNTBLANK(F38:I38)=4, "", SUMPRODUCT((LEFT(F38:I38,1)="○")*2 + (LEFT(F38:I38,1)="△")*1 + (LEFT(F38:I38,1)="×")*0) / MAX(1, (LEFT(F38,1)="○")+(LEFT(F38,1)="△")+(LEFT(F38,1)="×")      + (LEFT(G38,1)="○")+(LEFT(G38,1)="△")+(LEFT(G38,1)="×")      + (LEFT(H38,1)="○")+(LEFT(H38,1)="△")+(LEFT(H38,1)="×")      + (LEFT(I38,1)="○")+(LEFT(I38,1)="△")+(LEFT(I38,1)="×")) /2)</f>
        <v/>
      </c>
    </row>
    <row r="39" ht="28" customHeight="1">
      <c r="A39" s="13" t="n">
        <v>38</v>
      </c>
      <c r="B39" s="15">
        <f>入力!$B$2</f>
        <v/>
      </c>
      <c r="C39" s="15">
        <f>入力!$B$17</f>
        <v/>
      </c>
      <c r="D39" s="13" t="inlineStr">
        <is>
          <t>サポート体制</t>
        </is>
      </c>
      <c r="E39" s="15">
        <f>IF(AND(入力!$B$2&lt;&gt;"", 入力!$B$17&lt;&gt;""), 入力!$B$2 &amp; "の" &amp; 入力!$B$17 &amp; "のサポート体制を教えてください。", "")</f>
        <v/>
      </c>
      <c r="F39" s="13" t="n"/>
      <c r="G39" s="13" t="n"/>
      <c r="H39" s="13" t="n"/>
      <c r="I39" s="13" t="n"/>
      <c r="J39" s="16">
        <f>IF(COUNTBLANK(F39:I39)=4, "", SUMPRODUCT((LEFT(F39:I39,1)="○")*2 + (LEFT(F39:I39,1)="△")*1 + (LEFT(F39:I39,1)="×")*0) / MAX(1, (LEFT(F39,1)="○")+(LEFT(F39,1)="△")+(LEFT(F39,1)="×")      + (LEFT(G39,1)="○")+(LEFT(G39,1)="△")+(LEFT(G39,1)="×")      + (LEFT(H39,1)="○")+(LEFT(H39,1)="△")+(LEFT(H39,1)="×")      + (LEFT(I39,1)="○")+(LEFT(I39,1)="△")+(LEFT(I39,1)="×")) /2)</f>
        <v/>
      </c>
    </row>
    <row r="40" ht="28" customHeight="1">
      <c r="A40" s="13" t="n">
        <v>39</v>
      </c>
      <c r="B40" s="15">
        <f>入力!$B$2</f>
        <v/>
      </c>
      <c r="C40" s="15">
        <f>入力!$B$17</f>
        <v/>
      </c>
      <c r="D40" s="13" t="inlineStr">
        <is>
          <t>向いている業種</t>
        </is>
      </c>
      <c r="E40" s="15">
        <f>IF(AND(入力!$B$2&lt;&gt;"", 入力!$B$17&lt;&gt;""), 入力!$B$2 &amp; "の" &amp; 入力!$B$17 &amp; "の向いている業種を教えてください。", "")</f>
        <v/>
      </c>
      <c r="F40" s="13" t="n"/>
      <c r="G40" s="13" t="n"/>
      <c r="H40" s="13" t="n"/>
      <c r="I40" s="13" t="n"/>
      <c r="J40" s="16">
        <f>IF(COUNTBLANK(F40:I40)=4, "", SUMPRODUCT((LEFT(F40:I40,1)="○")*2 + (LEFT(F40:I40,1)="△")*1 + (LEFT(F40:I40,1)="×")*0) / MAX(1, (LEFT(F40,1)="○")+(LEFT(F40,1)="△")+(LEFT(F40,1)="×")      + (LEFT(G40,1)="○")+(LEFT(G40,1)="△")+(LEFT(G40,1)="×")      + (LEFT(H40,1)="○")+(LEFT(H40,1)="△")+(LEFT(H40,1)="×")      + (LEFT(I40,1)="○")+(LEFT(I40,1)="△")+(LEFT(I40,1)="×")) /2)</f>
        <v/>
      </c>
    </row>
    <row r="41" ht="28" customHeight="1">
      <c r="A41" s="13" t="n">
        <v>40</v>
      </c>
      <c r="B41" s="15">
        <f>入力!$B$2</f>
        <v/>
      </c>
      <c r="C41" s="15">
        <f>入力!$B$17</f>
        <v/>
      </c>
      <c r="D41" s="13" t="inlineStr">
        <is>
          <t>向いていない業種</t>
        </is>
      </c>
      <c r="E41" s="15">
        <f>IF(AND(入力!$B$2&lt;&gt;"", 入力!$B$17&lt;&gt;""), 入力!$B$2 &amp; "の" &amp; 入力!$B$17 &amp; "の向いていない業種を教えてください。", "")</f>
        <v/>
      </c>
      <c r="F41" s="13" t="n"/>
      <c r="G41" s="13" t="n"/>
      <c r="H41" s="13" t="n"/>
      <c r="I41" s="13" t="n"/>
      <c r="J41" s="16">
        <f>IF(COUNTBLANK(F41:I41)=4, "", SUMPRODUCT((LEFT(F41:I41,1)="○")*2 + (LEFT(F41:I41,1)="△")*1 + (LEFT(F41:I41,1)="×")*0) / MAX(1, (LEFT(F41,1)="○")+(LEFT(F41,1)="△")+(LEFT(F41,1)="×")      + (LEFT(G41,1)="○")+(LEFT(G41,1)="△")+(LEFT(G41,1)="×")      + (LEFT(H41,1)="○")+(LEFT(H41,1)="△")+(LEFT(H41,1)="×")      + (LEFT(I41,1)="○")+(LEFT(I41,1)="△")+(LEFT(I41,1)="×")) /2)</f>
        <v/>
      </c>
    </row>
    <row r="42" ht="28" customHeight="1">
      <c r="A42" s="13" t="n">
        <v>41</v>
      </c>
      <c r="B42" s="15">
        <f>入力!$B$6</f>
        <v/>
      </c>
      <c r="C42" s="15">
        <f>入力!$B$13</f>
        <v/>
      </c>
      <c r="D42" s="13" t="inlineStr">
        <is>
          <t>評判</t>
        </is>
      </c>
      <c r="E42" s="15">
        <f>IF(AND(入力!$B$6&lt;&gt;"", 入力!$B$13&lt;&gt;""), 入力!$B$6 &amp; "の" &amp; 入力!$B$13 &amp; "の評判を教えてください。", "")</f>
        <v/>
      </c>
      <c r="F42" s="13" t="n"/>
      <c r="G42" s="13" t="n"/>
      <c r="H42" s="13" t="n"/>
      <c r="I42" s="13" t="n"/>
      <c r="J42" s="16">
        <f>IF(COUNTBLANK(F42:I42)=4, "", SUMPRODUCT((LEFT(F42:I42,1)="○")*2 + (LEFT(F42:I42,1)="△")*1 + (LEFT(F42:I42,1)="×")*0) / MAX(1, (LEFT(F42,1)="○")+(LEFT(F42,1)="△")+(LEFT(F42,1)="×")      + (LEFT(G42,1)="○")+(LEFT(G42,1)="△")+(LEFT(G42,1)="×")      + (LEFT(H42,1)="○")+(LEFT(H42,1)="△")+(LEFT(H42,1)="×")      + (LEFT(I42,1)="○")+(LEFT(I42,1)="△")+(LEFT(I42,1)="×")) /2)</f>
        <v/>
      </c>
    </row>
    <row r="43" ht="28" customHeight="1">
      <c r="A43" s="13" t="n">
        <v>42</v>
      </c>
      <c r="B43" s="15">
        <f>入力!$B$6</f>
        <v/>
      </c>
      <c r="C43" s="15">
        <f>入力!$B$13</f>
        <v/>
      </c>
      <c r="D43" s="13" t="inlineStr">
        <is>
          <t>費用</t>
        </is>
      </c>
      <c r="E43" s="15">
        <f>IF(AND(入力!$B$6&lt;&gt;"", 入力!$B$13&lt;&gt;""), 入力!$B$6 &amp; "の" &amp; 入力!$B$13 &amp; "の費用を教えてください。", "")</f>
        <v/>
      </c>
      <c r="F43" s="13" t="n"/>
      <c r="G43" s="13" t="n"/>
      <c r="H43" s="13" t="n"/>
      <c r="I43" s="13" t="n"/>
      <c r="J43" s="16">
        <f>IF(COUNTBLANK(F43:I43)=4, "", SUMPRODUCT((LEFT(F43:I43,1)="○")*2 + (LEFT(F43:I43,1)="△")*1 + (LEFT(F43:I43,1)="×")*0) / MAX(1, (LEFT(F43,1)="○")+(LEFT(F43,1)="△")+(LEFT(F43,1)="×")      + (LEFT(G43,1)="○")+(LEFT(G43,1)="△")+(LEFT(G43,1)="×")      + (LEFT(H43,1)="○")+(LEFT(H43,1)="△")+(LEFT(H43,1)="×")      + (LEFT(I43,1)="○")+(LEFT(I43,1)="△")+(LEFT(I43,1)="×")) /2)</f>
        <v/>
      </c>
    </row>
    <row r="44" ht="28" customHeight="1">
      <c r="A44" s="13" t="n">
        <v>43</v>
      </c>
      <c r="B44" s="15">
        <f>入力!$B$6</f>
        <v/>
      </c>
      <c r="C44" s="15">
        <f>入力!$B$13</f>
        <v/>
      </c>
      <c r="D44" s="13" t="inlineStr">
        <is>
          <t>専門性</t>
        </is>
      </c>
      <c r="E44" s="15">
        <f>IF(AND(入力!$B$6&lt;&gt;"", 入力!$B$13&lt;&gt;""), 入力!$B$6 &amp; "の" &amp; 入力!$B$13 &amp; "の専門性を教えてください。", "")</f>
        <v/>
      </c>
      <c r="F44" s="13" t="n"/>
      <c r="G44" s="13" t="n"/>
      <c r="H44" s="13" t="n"/>
      <c r="I44" s="13" t="n"/>
      <c r="J44" s="16">
        <f>IF(COUNTBLANK(F44:I44)=4, "", SUMPRODUCT((LEFT(F44:I44,1)="○")*2 + (LEFT(F44:I44,1)="△")*1 + (LEFT(F44:I44,1)="×")*0) / MAX(1, (LEFT(F44,1)="○")+(LEFT(F44,1)="△")+(LEFT(F44,1)="×")      + (LEFT(G44,1)="○")+(LEFT(G44,1)="△")+(LEFT(G44,1)="×")      + (LEFT(H44,1)="○")+(LEFT(H44,1)="△")+(LEFT(H44,1)="×")      + (LEFT(I44,1)="○")+(LEFT(I44,1)="△")+(LEFT(I44,1)="×")) /2)</f>
        <v/>
      </c>
    </row>
    <row r="45" ht="28" customHeight="1">
      <c r="A45" s="13" t="n">
        <v>44</v>
      </c>
      <c r="B45" s="15">
        <f>入力!$B$6</f>
        <v/>
      </c>
      <c r="C45" s="15">
        <f>入力!$B$13</f>
        <v/>
      </c>
      <c r="D45" s="13" t="inlineStr">
        <is>
          <t>実績</t>
        </is>
      </c>
      <c r="E45" s="15">
        <f>IF(AND(入力!$B$6&lt;&gt;"", 入力!$B$13&lt;&gt;""), 入力!$B$6 &amp; "の" &amp; 入力!$B$13 &amp; "の実績を教えてください。", "")</f>
        <v/>
      </c>
      <c r="F45" s="13" t="n"/>
      <c r="G45" s="13" t="n"/>
      <c r="H45" s="13" t="n"/>
      <c r="I45" s="13" t="n"/>
      <c r="J45" s="16">
        <f>IF(COUNTBLANK(F45:I45)=4, "", SUMPRODUCT((LEFT(F45:I45,1)="○")*2 + (LEFT(F45:I45,1)="△")*1 + (LEFT(F45:I45,1)="×")*0) / MAX(1, (LEFT(F45,1)="○")+(LEFT(F45,1)="△")+(LEFT(F45,1)="×")      + (LEFT(G45,1)="○")+(LEFT(G45,1)="△")+(LEFT(G45,1)="×")      + (LEFT(H45,1)="○")+(LEFT(H45,1)="△")+(LEFT(H45,1)="×")      + (LEFT(I45,1)="○")+(LEFT(I45,1)="△")+(LEFT(I45,1)="×")) /2)</f>
        <v/>
      </c>
    </row>
    <row r="46" ht="28" customHeight="1">
      <c r="A46" s="13" t="n">
        <v>45</v>
      </c>
      <c r="B46" s="15">
        <f>入力!$B$6</f>
        <v/>
      </c>
      <c r="C46" s="15">
        <f>入力!$B$13</f>
        <v/>
      </c>
      <c r="D46" s="13" t="inlineStr">
        <is>
          <t>事例</t>
        </is>
      </c>
      <c r="E46" s="15">
        <f>IF(AND(入力!$B$6&lt;&gt;"", 入力!$B$13&lt;&gt;""), 入力!$B$6 &amp; "の" &amp; 入力!$B$13 &amp; "の事例を教えてください。", "")</f>
        <v/>
      </c>
      <c r="F46" s="13" t="n"/>
      <c r="G46" s="13" t="n"/>
      <c r="H46" s="13" t="n"/>
      <c r="I46" s="13" t="n"/>
      <c r="J46" s="16">
        <f>IF(COUNTBLANK(F46:I46)=4, "", SUMPRODUCT((LEFT(F46:I46,1)="○")*2 + (LEFT(F46:I46,1)="△")*1 + (LEFT(F46:I46,1)="×")*0) / MAX(1, (LEFT(F46,1)="○")+(LEFT(F46,1)="△")+(LEFT(F46,1)="×")      + (LEFT(G46,1)="○")+(LEFT(G46,1)="△")+(LEFT(G46,1)="×")      + (LEFT(H46,1)="○")+(LEFT(H46,1)="△")+(LEFT(H46,1)="×")      + (LEFT(I46,1)="○")+(LEFT(I46,1)="△")+(LEFT(I46,1)="×")) /2)</f>
        <v/>
      </c>
    </row>
    <row r="47" ht="28" customHeight="1">
      <c r="A47" s="13" t="n">
        <v>46</v>
      </c>
      <c r="B47" s="15">
        <f>入力!$B$6</f>
        <v/>
      </c>
      <c r="C47" s="15">
        <f>入力!$B$14</f>
        <v/>
      </c>
      <c r="D47" s="13" t="inlineStr">
        <is>
          <t>評判</t>
        </is>
      </c>
      <c r="E47" s="15">
        <f>IF(AND(入力!$B$6&lt;&gt;"", 入力!$B$14&lt;&gt;""), 入力!$B$6 &amp; "の" &amp; 入力!$B$14 &amp; "の評判を教えてください。", "")</f>
        <v/>
      </c>
      <c r="F47" s="13" t="n"/>
      <c r="G47" s="13" t="n"/>
      <c r="H47" s="13" t="n"/>
      <c r="I47" s="13" t="n"/>
      <c r="J47" s="16">
        <f>IF(COUNTBLANK(F47:I47)=4, "", SUMPRODUCT((LEFT(F47:I47,1)="○")*2 + (LEFT(F47:I47,1)="△")*1 + (LEFT(F47:I47,1)="×")*0) / MAX(1, (LEFT(F47,1)="○")+(LEFT(F47,1)="△")+(LEFT(F47,1)="×")      + (LEFT(G47,1)="○")+(LEFT(G47,1)="△")+(LEFT(G47,1)="×")      + (LEFT(H47,1)="○")+(LEFT(H47,1)="△")+(LEFT(H47,1)="×")      + (LEFT(I47,1)="○")+(LEFT(I47,1)="△")+(LEFT(I47,1)="×")) /2)</f>
        <v/>
      </c>
    </row>
    <row r="48" ht="28" customHeight="1">
      <c r="A48" s="13" t="n">
        <v>47</v>
      </c>
      <c r="B48" s="15">
        <f>入力!$B$6</f>
        <v/>
      </c>
      <c r="C48" s="15">
        <f>入力!$B$14</f>
        <v/>
      </c>
      <c r="D48" s="13" t="inlineStr">
        <is>
          <t>費用</t>
        </is>
      </c>
      <c r="E48" s="15">
        <f>IF(AND(入力!$B$6&lt;&gt;"", 入力!$B$14&lt;&gt;""), 入力!$B$6 &amp; "の" &amp; 入力!$B$14 &amp; "の費用を教えてください。", "")</f>
        <v/>
      </c>
      <c r="F48" s="13" t="n"/>
      <c r="G48" s="13" t="n"/>
      <c r="H48" s="13" t="n"/>
      <c r="I48" s="13" t="n"/>
      <c r="J48" s="16">
        <f>IF(COUNTBLANK(F48:I48)=4, "", SUMPRODUCT((LEFT(F48:I48,1)="○")*2 + (LEFT(F48:I48,1)="△")*1 + (LEFT(F48:I48,1)="×")*0) / MAX(1, (LEFT(F48,1)="○")+(LEFT(F48,1)="△")+(LEFT(F48,1)="×")      + (LEFT(G48,1)="○")+(LEFT(G48,1)="△")+(LEFT(G48,1)="×")      + (LEFT(H48,1)="○")+(LEFT(H48,1)="△")+(LEFT(H48,1)="×")      + (LEFT(I48,1)="○")+(LEFT(I48,1)="△")+(LEFT(I48,1)="×")) /2)</f>
        <v/>
      </c>
    </row>
    <row r="49" ht="28" customHeight="1">
      <c r="A49" s="13" t="n">
        <v>48</v>
      </c>
      <c r="B49" s="15">
        <f>入力!$B$6</f>
        <v/>
      </c>
      <c r="C49" s="15">
        <f>入力!$B$14</f>
        <v/>
      </c>
      <c r="D49" s="13" t="inlineStr">
        <is>
          <t>専門性</t>
        </is>
      </c>
      <c r="E49" s="15">
        <f>IF(AND(入力!$B$6&lt;&gt;"", 入力!$B$14&lt;&gt;""), 入力!$B$6 &amp; "の" &amp; 入力!$B$14 &amp; "の専門性を教えてください。", "")</f>
        <v/>
      </c>
      <c r="F49" s="13" t="n"/>
      <c r="G49" s="13" t="n"/>
      <c r="H49" s="13" t="n"/>
      <c r="I49" s="13" t="n"/>
      <c r="J49" s="16">
        <f>IF(COUNTBLANK(F49:I49)=4, "", SUMPRODUCT((LEFT(F49:I49,1)="○")*2 + (LEFT(F49:I49,1)="△")*1 + (LEFT(F49:I49,1)="×")*0) / MAX(1, (LEFT(F49,1)="○")+(LEFT(F49,1)="△")+(LEFT(F49,1)="×")      + (LEFT(G49,1)="○")+(LEFT(G49,1)="△")+(LEFT(G49,1)="×")      + (LEFT(H49,1)="○")+(LEFT(H49,1)="△")+(LEFT(H49,1)="×")      + (LEFT(I49,1)="○")+(LEFT(I49,1)="△")+(LEFT(I49,1)="×")) /2)</f>
        <v/>
      </c>
    </row>
    <row r="50" ht="28" customHeight="1">
      <c r="A50" s="13" t="n">
        <v>49</v>
      </c>
      <c r="B50" s="15">
        <f>入力!$B$6</f>
        <v/>
      </c>
      <c r="C50" s="15">
        <f>入力!$B$14</f>
        <v/>
      </c>
      <c r="D50" s="13" t="inlineStr">
        <is>
          <t>実績</t>
        </is>
      </c>
      <c r="E50" s="15">
        <f>IF(AND(入力!$B$6&lt;&gt;"", 入力!$B$14&lt;&gt;""), 入力!$B$6 &amp; "の" &amp; 入力!$B$14 &amp; "の実績を教えてください。", "")</f>
        <v/>
      </c>
      <c r="F50" s="13" t="n"/>
      <c r="G50" s="13" t="n"/>
      <c r="H50" s="13" t="n"/>
      <c r="I50" s="13" t="n"/>
      <c r="J50" s="16">
        <f>IF(COUNTBLANK(F50:I50)=4, "", SUMPRODUCT((LEFT(F50:I50,1)="○")*2 + (LEFT(F50:I50,1)="△")*1 + (LEFT(F50:I50,1)="×")*0) / MAX(1, (LEFT(F50,1)="○")+(LEFT(F50,1)="△")+(LEFT(F50,1)="×")      + (LEFT(G50,1)="○")+(LEFT(G50,1)="△")+(LEFT(G50,1)="×")      + (LEFT(H50,1)="○")+(LEFT(H50,1)="△")+(LEFT(H50,1)="×")      + (LEFT(I50,1)="○")+(LEFT(I50,1)="△")+(LEFT(I50,1)="×")) /2)</f>
        <v/>
      </c>
    </row>
    <row r="51" ht="28" customHeight="1">
      <c r="A51" s="13" t="n">
        <v>50</v>
      </c>
      <c r="B51" s="15">
        <f>入力!$B$6</f>
        <v/>
      </c>
      <c r="C51" s="15">
        <f>入力!$B$14</f>
        <v/>
      </c>
      <c r="D51" s="13" t="inlineStr">
        <is>
          <t>事例</t>
        </is>
      </c>
      <c r="E51" s="15">
        <f>IF(AND(入力!$B$6&lt;&gt;"", 入力!$B$14&lt;&gt;""), 入力!$B$6 &amp; "の" &amp; 入力!$B$14 &amp; "の事例を教えてください。", "")</f>
        <v/>
      </c>
      <c r="F51" s="13" t="n"/>
      <c r="G51" s="13" t="n"/>
      <c r="H51" s="13" t="n"/>
      <c r="I51" s="13" t="n"/>
      <c r="J51" s="16">
        <f>IF(COUNTBLANK(F51:I51)=4, "", SUMPRODUCT((LEFT(F51:I51,1)="○")*2 + (LEFT(F51:I51,1)="△")*1 + (LEFT(F51:I51,1)="×")*0) / MAX(1, (LEFT(F51,1)="○")+(LEFT(F51,1)="△")+(LEFT(F51,1)="×")      + (LEFT(G51,1)="○")+(LEFT(G51,1)="△")+(LEFT(G51,1)="×")      + (LEFT(H51,1)="○")+(LEFT(H51,1)="△")+(LEFT(H51,1)="×")      + (LEFT(I51,1)="○")+(LEFT(I51,1)="△")+(LEFT(I51,1)="×")) /2)</f>
        <v/>
      </c>
    </row>
    <row r="52" ht="28" customHeight="1">
      <c r="A52" s="13" t="n">
        <v>51</v>
      </c>
      <c r="B52" s="15">
        <f>入力!$B$6</f>
        <v/>
      </c>
      <c r="C52" s="15">
        <f>入力!$B$15</f>
        <v/>
      </c>
      <c r="D52" s="13" t="inlineStr">
        <is>
          <t>評判</t>
        </is>
      </c>
      <c r="E52" s="15">
        <f>IF(AND(入力!$B$6&lt;&gt;"", 入力!$B$15&lt;&gt;""), 入力!$B$6 &amp; "の" &amp; 入力!$B$15 &amp; "の評判を教えてください。", "")</f>
        <v/>
      </c>
      <c r="F52" s="13" t="n"/>
      <c r="G52" s="13" t="n"/>
      <c r="H52" s="13" t="n"/>
      <c r="I52" s="13" t="n"/>
      <c r="J52" s="16">
        <f>IF(COUNTBLANK(F52:I52)=4, "", SUMPRODUCT((LEFT(F52:I52,1)="○")*2 + (LEFT(F52:I52,1)="△")*1 + (LEFT(F52:I52,1)="×")*0) / MAX(1, (LEFT(F52,1)="○")+(LEFT(F52,1)="△")+(LEFT(F52,1)="×")      + (LEFT(G52,1)="○")+(LEFT(G52,1)="△")+(LEFT(G52,1)="×")      + (LEFT(H52,1)="○")+(LEFT(H52,1)="△")+(LEFT(H52,1)="×")      + (LEFT(I52,1)="○")+(LEFT(I52,1)="△")+(LEFT(I52,1)="×")) /2)</f>
        <v/>
      </c>
    </row>
    <row r="53" ht="28" customHeight="1">
      <c r="A53" s="13" t="n">
        <v>52</v>
      </c>
      <c r="B53" s="15">
        <f>入力!$B$6</f>
        <v/>
      </c>
      <c r="C53" s="15">
        <f>入力!$B$15</f>
        <v/>
      </c>
      <c r="D53" s="13" t="inlineStr">
        <is>
          <t>費用</t>
        </is>
      </c>
      <c r="E53" s="15">
        <f>IF(AND(入力!$B$6&lt;&gt;"", 入力!$B$15&lt;&gt;""), 入力!$B$6 &amp; "の" &amp; 入力!$B$15 &amp; "の費用を教えてください。", "")</f>
        <v/>
      </c>
      <c r="F53" s="13" t="n"/>
      <c r="G53" s="13" t="n"/>
      <c r="H53" s="13" t="n"/>
      <c r="I53" s="13" t="n"/>
      <c r="J53" s="16">
        <f>IF(COUNTBLANK(F53:I53)=4, "", SUMPRODUCT((LEFT(F53:I53,1)="○")*2 + (LEFT(F53:I53,1)="△")*1 + (LEFT(F53:I53,1)="×")*0) / MAX(1, (LEFT(F53,1)="○")+(LEFT(F53,1)="△")+(LEFT(F53,1)="×")      + (LEFT(G53,1)="○")+(LEFT(G53,1)="△")+(LEFT(G53,1)="×")      + (LEFT(H53,1)="○")+(LEFT(H53,1)="△")+(LEFT(H53,1)="×")      + (LEFT(I53,1)="○")+(LEFT(I53,1)="△")+(LEFT(I53,1)="×")) /2)</f>
        <v/>
      </c>
    </row>
    <row r="54" ht="28" customHeight="1">
      <c r="A54" s="13" t="n">
        <v>53</v>
      </c>
      <c r="B54" s="15">
        <f>入力!$B$6</f>
        <v/>
      </c>
      <c r="C54" s="15">
        <f>入力!$B$15</f>
        <v/>
      </c>
      <c r="D54" s="13" t="inlineStr">
        <is>
          <t>専門性</t>
        </is>
      </c>
      <c r="E54" s="15">
        <f>IF(AND(入力!$B$6&lt;&gt;"", 入力!$B$15&lt;&gt;""), 入力!$B$6 &amp; "の" &amp; 入力!$B$15 &amp; "の専門性を教えてください。", "")</f>
        <v/>
      </c>
      <c r="F54" s="13" t="n"/>
      <c r="G54" s="13" t="n"/>
      <c r="H54" s="13" t="n"/>
      <c r="I54" s="13" t="n"/>
      <c r="J54" s="16">
        <f>IF(COUNTBLANK(F54:I54)=4, "", SUMPRODUCT((LEFT(F54:I54,1)="○")*2 + (LEFT(F54:I54,1)="△")*1 + (LEFT(F54:I54,1)="×")*0) / MAX(1, (LEFT(F54,1)="○")+(LEFT(F54,1)="△")+(LEFT(F54,1)="×")      + (LEFT(G54,1)="○")+(LEFT(G54,1)="△")+(LEFT(G54,1)="×")      + (LEFT(H54,1)="○")+(LEFT(H54,1)="△")+(LEFT(H54,1)="×")      + (LEFT(I54,1)="○")+(LEFT(I54,1)="△")+(LEFT(I54,1)="×")) /2)</f>
        <v/>
      </c>
    </row>
    <row r="55" ht="28" customHeight="1">
      <c r="A55" s="13" t="n">
        <v>54</v>
      </c>
      <c r="B55" s="15">
        <f>入力!$B$6</f>
        <v/>
      </c>
      <c r="C55" s="15">
        <f>入力!$B$15</f>
        <v/>
      </c>
      <c r="D55" s="13" t="inlineStr">
        <is>
          <t>実績</t>
        </is>
      </c>
      <c r="E55" s="15">
        <f>IF(AND(入力!$B$6&lt;&gt;"", 入力!$B$15&lt;&gt;""), 入力!$B$6 &amp; "の" &amp; 入力!$B$15 &amp; "の実績を教えてください。", "")</f>
        <v/>
      </c>
      <c r="F55" s="13" t="n"/>
      <c r="G55" s="13" t="n"/>
      <c r="H55" s="13" t="n"/>
      <c r="I55" s="13" t="n"/>
      <c r="J55" s="16">
        <f>IF(COUNTBLANK(F55:I55)=4, "", SUMPRODUCT((LEFT(F55:I55,1)="○")*2 + (LEFT(F55:I55,1)="△")*1 + (LEFT(F55:I55,1)="×")*0) / MAX(1, (LEFT(F55,1)="○")+(LEFT(F55,1)="△")+(LEFT(F55,1)="×")      + (LEFT(G55,1)="○")+(LEFT(G55,1)="△")+(LEFT(G55,1)="×")      + (LEFT(H55,1)="○")+(LEFT(H55,1)="△")+(LEFT(H55,1)="×")      + (LEFT(I55,1)="○")+(LEFT(I55,1)="△")+(LEFT(I55,1)="×")) /2)</f>
        <v/>
      </c>
    </row>
    <row r="56" ht="28" customHeight="1">
      <c r="A56" s="13" t="n">
        <v>55</v>
      </c>
      <c r="B56" s="15">
        <f>入力!$B$6</f>
        <v/>
      </c>
      <c r="C56" s="15">
        <f>入力!$B$15</f>
        <v/>
      </c>
      <c r="D56" s="13" t="inlineStr">
        <is>
          <t>事例</t>
        </is>
      </c>
      <c r="E56" s="15">
        <f>IF(AND(入力!$B$6&lt;&gt;"", 入力!$B$15&lt;&gt;""), 入力!$B$6 &amp; "の" &amp; 入力!$B$15 &amp; "の事例を教えてください。", "")</f>
        <v/>
      </c>
      <c r="F56" s="13" t="n"/>
      <c r="G56" s="13" t="n"/>
      <c r="H56" s="13" t="n"/>
      <c r="I56" s="13" t="n"/>
      <c r="J56" s="16">
        <f>IF(COUNTBLANK(F56:I56)=4, "", SUMPRODUCT((LEFT(F56:I56,1)="○")*2 + (LEFT(F56:I56,1)="△")*1 + (LEFT(F56:I56,1)="×")*0) / MAX(1, (LEFT(F56,1)="○")+(LEFT(F56,1)="△")+(LEFT(F56,1)="×")      + (LEFT(G56,1)="○")+(LEFT(G56,1)="△")+(LEFT(G56,1)="×")      + (LEFT(H56,1)="○")+(LEFT(H56,1)="△")+(LEFT(H56,1)="×")      + (LEFT(I56,1)="○")+(LEFT(I56,1)="△")+(LEFT(I56,1)="×")) /2)</f>
        <v/>
      </c>
    </row>
    <row r="57" ht="28" customHeight="1">
      <c r="A57" s="13" t="n">
        <v>56</v>
      </c>
      <c r="B57" s="15">
        <f>入力!$B$7</f>
        <v/>
      </c>
      <c r="C57" s="15">
        <f>入力!$B$13</f>
        <v/>
      </c>
      <c r="D57" s="13" t="inlineStr">
        <is>
          <t>評判</t>
        </is>
      </c>
      <c r="E57" s="15">
        <f>IF(AND(入力!$B$7&lt;&gt;"", 入力!$B$13&lt;&gt;""), 入力!$B$7 &amp; "の" &amp; 入力!$B$13 &amp; "の評判を教えてください。", "")</f>
        <v/>
      </c>
      <c r="F57" s="13" t="n"/>
      <c r="G57" s="13" t="n"/>
      <c r="H57" s="13" t="n"/>
      <c r="I57" s="13" t="n"/>
      <c r="J57" s="16">
        <f>IF(COUNTBLANK(F57:I57)=4, "", SUMPRODUCT((LEFT(F57:I57,1)="○")*2 + (LEFT(F57:I57,1)="△")*1 + (LEFT(F57:I57,1)="×")*0) / MAX(1, (LEFT(F57,1)="○")+(LEFT(F57,1)="△")+(LEFT(F57,1)="×")      + (LEFT(G57,1)="○")+(LEFT(G57,1)="△")+(LEFT(G57,1)="×")      + (LEFT(H57,1)="○")+(LEFT(H57,1)="△")+(LEFT(H57,1)="×")      + (LEFT(I57,1)="○")+(LEFT(I57,1)="△")+(LEFT(I57,1)="×")) /2)</f>
        <v/>
      </c>
    </row>
    <row r="58" ht="28" customHeight="1">
      <c r="A58" s="13" t="n">
        <v>57</v>
      </c>
      <c r="B58" s="15">
        <f>入力!$B$7</f>
        <v/>
      </c>
      <c r="C58" s="15">
        <f>入力!$B$13</f>
        <v/>
      </c>
      <c r="D58" s="13" t="inlineStr">
        <is>
          <t>費用</t>
        </is>
      </c>
      <c r="E58" s="15">
        <f>IF(AND(入力!$B$7&lt;&gt;"", 入力!$B$13&lt;&gt;""), 入力!$B$7 &amp; "の" &amp; 入力!$B$13 &amp; "の費用を教えてください。", "")</f>
        <v/>
      </c>
      <c r="F58" s="13" t="n"/>
      <c r="G58" s="13" t="n"/>
      <c r="H58" s="13" t="n"/>
      <c r="I58" s="13" t="n"/>
      <c r="J58" s="16">
        <f>IF(COUNTBLANK(F58:I58)=4, "", SUMPRODUCT((LEFT(F58:I58,1)="○")*2 + (LEFT(F58:I58,1)="△")*1 + (LEFT(F58:I58,1)="×")*0) / MAX(1, (LEFT(F58,1)="○")+(LEFT(F58,1)="△")+(LEFT(F58,1)="×")      + (LEFT(G58,1)="○")+(LEFT(G58,1)="△")+(LEFT(G58,1)="×")      + (LEFT(H58,1)="○")+(LEFT(H58,1)="△")+(LEFT(H58,1)="×")      + (LEFT(I58,1)="○")+(LEFT(I58,1)="△")+(LEFT(I58,1)="×")) /2)</f>
        <v/>
      </c>
    </row>
    <row r="59" ht="28" customHeight="1">
      <c r="A59" s="13" t="n">
        <v>58</v>
      </c>
      <c r="B59" s="15">
        <f>入力!$B$7</f>
        <v/>
      </c>
      <c r="C59" s="15">
        <f>入力!$B$13</f>
        <v/>
      </c>
      <c r="D59" s="13" t="inlineStr">
        <is>
          <t>専門性</t>
        </is>
      </c>
      <c r="E59" s="15">
        <f>IF(AND(入力!$B$7&lt;&gt;"", 入力!$B$13&lt;&gt;""), 入力!$B$7 &amp; "の" &amp; 入力!$B$13 &amp; "の専門性を教えてください。", "")</f>
        <v/>
      </c>
      <c r="F59" s="13" t="n"/>
      <c r="G59" s="13" t="n"/>
      <c r="H59" s="13" t="n"/>
      <c r="I59" s="13" t="n"/>
      <c r="J59" s="16">
        <f>IF(COUNTBLANK(F59:I59)=4, "", SUMPRODUCT((LEFT(F59:I59,1)="○")*2 + (LEFT(F59:I59,1)="△")*1 + (LEFT(F59:I59,1)="×")*0) / MAX(1, (LEFT(F59,1)="○")+(LEFT(F59,1)="△")+(LEFT(F59,1)="×")      + (LEFT(G59,1)="○")+(LEFT(G59,1)="△")+(LEFT(G59,1)="×")      + (LEFT(H59,1)="○")+(LEFT(H59,1)="△")+(LEFT(H59,1)="×")      + (LEFT(I59,1)="○")+(LEFT(I59,1)="△")+(LEFT(I59,1)="×")) /2)</f>
        <v/>
      </c>
    </row>
    <row r="60" ht="28" customHeight="1">
      <c r="A60" s="13" t="n">
        <v>59</v>
      </c>
      <c r="B60" s="15">
        <f>入力!$B$7</f>
        <v/>
      </c>
      <c r="C60" s="15">
        <f>入力!$B$13</f>
        <v/>
      </c>
      <c r="D60" s="13" t="inlineStr">
        <is>
          <t>実績</t>
        </is>
      </c>
      <c r="E60" s="15">
        <f>IF(AND(入力!$B$7&lt;&gt;"", 入力!$B$13&lt;&gt;""), 入力!$B$7 &amp; "の" &amp; 入力!$B$13 &amp; "の実績を教えてください。", "")</f>
        <v/>
      </c>
      <c r="F60" s="13" t="n"/>
      <c r="G60" s="13" t="n"/>
      <c r="H60" s="13" t="n"/>
      <c r="I60" s="13" t="n"/>
      <c r="J60" s="16">
        <f>IF(COUNTBLANK(F60:I60)=4, "", SUMPRODUCT((LEFT(F60:I60,1)="○")*2 + (LEFT(F60:I60,1)="△")*1 + (LEFT(F60:I60,1)="×")*0) / MAX(1, (LEFT(F60,1)="○")+(LEFT(F60,1)="△")+(LEFT(F60,1)="×")      + (LEFT(G60,1)="○")+(LEFT(G60,1)="△")+(LEFT(G60,1)="×")      + (LEFT(H60,1)="○")+(LEFT(H60,1)="△")+(LEFT(H60,1)="×")      + (LEFT(I60,1)="○")+(LEFT(I60,1)="△")+(LEFT(I60,1)="×")) /2)</f>
        <v/>
      </c>
    </row>
    <row r="61" ht="28" customHeight="1">
      <c r="A61" s="13" t="n">
        <v>60</v>
      </c>
      <c r="B61" s="15">
        <f>入力!$B$7</f>
        <v/>
      </c>
      <c r="C61" s="15">
        <f>入力!$B$13</f>
        <v/>
      </c>
      <c r="D61" s="13" t="inlineStr">
        <is>
          <t>事例</t>
        </is>
      </c>
      <c r="E61" s="15">
        <f>IF(AND(入力!$B$7&lt;&gt;"", 入力!$B$13&lt;&gt;""), 入力!$B$7 &amp; "の" &amp; 入力!$B$13 &amp; "の事例を教えてください。", "")</f>
        <v/>
      </c>
      <c r="F61" s="13" t="n"/>
      <c r="G61" s="13" t="n"/>
      <c r="H61" s="13" t="n"/>
      <c r="I61" s="13" t="n"/>
      <c r="J61" s="16">
        <f>IF(COUNTBLANK(F61:I61)=4, "", SUMPRODUCT((LEFT(F61:I61,1)="○")*2 + (LEFT(F61:I61,1)="△")*1 + (LEFT(F61:I61,1)="×")*0) / MAX(1, (LEFT(F61,1)="○")+(LEFT(F61,1)="△")+(LEFT(F61,1)="×")      + (LEFT(G61,1)="○")+(LEFT(G61,1)="△")+(LEFT(G61,1)="×")      + (LEFT(H61,1)="○")+(LEFT(H61,1)="△")+(LEFT(H61,1)="×")      + (LEFT(I61,1)="○")+(LEFT(I61,1)="△")+(LEFT(I61,1)="×")) /2)</f>
        <v/>
      </c>
    </row>
    <row r="62" ht="28" customHeight="1">
      <c r="A62" s="13" t="n">
        <v>61</v>
      </c>
      <c r="B62" s="15">
        <f>入力!$B$7</f>
        <v/>
      </c>
      <c r="C62" s="15">
        <f>入力!$B$14</f>
        <v/>
      </c>
      <c r="D62" s="13" t="inlineStr">
        <is>
          <t>評判</t>
        </is>
      </c>
      <c r="E62" s="15">
        <f>IF(AND(入力!$B$7&lt;&gt;"", 入力!$B$14&lt;&gt;""), 入力!$B$7 &amp; "の" &amp; 入力!$B$14 &amp; "の評判を教えてください。", "")</f>
        <v/>
      </c>
      <c r="F62" s="13" t="n"/>
      <c r="G62" s="13" t="n"/>
      <c r="H62" s="13" t="n"/>
      <c r="I62" s="13" t="n"/>
      <c r="J62" s="16">
        <f>IF(COUNTBLANK(F62:I62)=4, "", SUMPRODUCT((LEFT(F62:I62,1)="○")*2 + (LEFT(F62:I62,1)="△")*1 + (LEFT(F62:I62,1)="×")*0) / MAX(1, (LEFT(F62,1)="○")+(LEFT(F62,1)="△")+(LEFT(F62,1)="×")      + (LEFT(G62,1)="○")+(LEFT(G62,1)="△")+(LEFT(G62,1)="×")      + (LEFT(H62,1)="○")+(LEFT(H62,1)="△")+(LEFT(H62,1)="×")      + (LEFT(I62,1)="○")+(LEFT(I62,1)="△")+(LEFT(I62,1)="×")) /2)</f>
        <v/>
      </c>
    </row>
    <row r="63" ht="28" customHeight="1">
      <c r="A63" s="13" t="n">
        <v>62</v>
      </c>
      <c r="B63" s="15">
        <f>入力!$B$7</f>
        <v/>
      </c>
      <c r="C63" s="15">
        <f>入力!$B$14</f>
        <v/>
      </c>
      <c r="D63" s="13" t="inlineStr">
        <is>
          <t>費用</t>
        </is>
      </c>
      <c r="E63" s="15">
        <f>IF(AND(入力!$B$7&lt;&gt;"", 入力!$B$14&lt;&gt;""), 入力!$B$7 &amp; "の" &amp; 入力!$B$14 &amp; "の費用を教えてください。", "")</f>
        <v/>
      </c>
      <c r="F63" s="13" t="n"/>
      <c r="G63" s="13" t="n"/>
      <c r="H63" s="13" t="n"/>
      <c r="I63" s="13" t="n"/>
      <c r="J63" s="16">
        <f>IF(COUNTBLANK(F63:I63)=4, "", SUMPRODUCT((LEFT(F63:I63,1)="○")*2 + (LEFT(F63:I63,1)="△")*1 + (LEFT(F63:I63,1)="×")*0) / MAX(1, (LEFT(F63,1)="○")+(LEFT(F63,1)="△")+(LEFT(F63,1)="×")      + (LEFT(G63,1)="○")+(LEFT(G63,1)="△")+(LEFT(G63,1)="×")      + (LEFT(H63,1)="○")+(LEFT(H63,1)="△")+(LEFT(H63,1)="×")      + (LEFT(I63,1)="○")+(LEFT(I63,1)="△")+(LEFT(I63,1)="×")) /2)</f>
        <v/>
      </c>
    </row>
    <row r="64" ht="28" customHeight="1">
      <c r="A64" s="13" t="n">
        <v>63</v>
      </c>
      <c r="B64" s="15">
        <f>入力!$B$7</f>
        <v/>
      </c>
      <c r="C64" s="15">
        <f>入力!$B$14</f>
        <v/>
      </c>
      <c r="D64" s="13" t="inlineStr">
        <is>
          <t>専門性</t>
        </is>
      </c>
      <c r="E64" s="15">
        <f>IF(AND(入力!$B$7&lt;&gt;"", 入力!$B$14&lt;&gt;""), 入力!$B$7 &amp; "の" &amp; 入力!$B$14 &amp; "の専門性を教えてください。", "")</f>
        <v/>
      </c>
      <c r="F64" s="13" t="n"/>
      <c r="G64" s="13" t="n"/>
      <c r="H64" s="13" t="n"/>
      <c r="I64" s="13" t="n"/>
      <c r="J64" s="16">
        <f>IF(COUNTBLANK(F64:I64)=4, "", SUMPRODUCT((LEFT(F64:I64,1)="○")*2 + (LEFT(F64:I64,1)="△")*1 + (LEFT(F64:I64,1)="×")*0) / MAX(1, (LEFT(F64,1)="○")+(LEFT(F64,1)="△")+(LEFT(F64,1)="×")      + (LEFT(G64,1)="○")+(LEFT(G64,1)="△")+(LEFT(G64,1)="×")      + (LEFT(H64,1)="○")+(LEFT(H64,1)="△")+(LEFT(H64,1)="×")      + (LEFT(I64,1)="○")+(LEFT(I64,1)="△")+(LEFT(I64,1)="×")) /2)</f>
        <v/>
      </c>
    </row>
    <row r="65" ht="28" customHeight="1">
      <c r="A65" s="13" t="n">
        <v>64</v>
      </c>
      <c r="B65" s="15">
        <f>入力!$B$7</f>
        <v/>
      </c>
      <c r="C65" s="15">
        <f>入力!$B$14</f>
        <v/>
      </c>
      <c r="D65" s="13" t="inlineStr">
        <is>
          <t>実績</t>
        </is>
      </c>
      <c r="E65" s="15">
        <f>IF(AND(入力!$B$7&lt;&gt;"", 入力!$B$14&lt;&gt;""), 入力!$B$7 &amp; "の" &amp; 入力!$B$14 &amp; "の実績を教えてください。", "")</f>
        <v/>
      </c>
      <c r="F65" s="13" t="n"/>
      <c r="G65" s="13" t="n"/>
      <c r="H65" s="13" t="n"/>
      <c r="I65" s="13" t="n"/>
      <c r="J65" s="16">
        <f>IF(COUNTBLANK(F65:I65)=4, "", SUMPRODUCT((LEFT(F65:I65,1)="○")*2 + (LEFT(F65:I65,1)="△")*1 + (LEFT(F65:I65,1)="×")*0) / MAX(1, (LEFT(F65,1)="○")+(LEFT(F65,1)="△")+(LEFT(F65,1)="×")      + (LEFT(G65,1)="○")+(LEFT(G65,1)="△")+(LEFT(G65,1)="×")      + (LEFT(H65,1)="○")+(LEFT(H65,1)="△")+(LEFT(H65,1)="×")      + (LEFT(I65,1)="○")+(LEFT(I65,1)="△")+(LEFT(I65,1)="×")) /2)</f>
        <v/>
      </c>
    </row>
    <row r="66" ht="28" customHeight="1">
      <c r="A66" s="13" t="n">
        <v>65</v>
      </c>
      <c r="B66" s="15">
        <f>入力!$B$7</f>
        <v/>
      </c>
      <c r="C66" s="15">
        <f>入力!$B$14</f>
        <v/>
      </c>
      <c r="D66" s="13" t="inlineStr">
        <is>
          <t>事例</t>
        </is>
      </c>
      <c r="E66" s="15">
        <f>IF(AND(入力!$B$7&lt;&gt;"", 入力!$B$14&lt;&gt;""), 入力!$B$7 &amp; "の" &amp; 入力!$B$14 &amp; "の事例を教えてください。", "")</f>
        <v/>
      </c>
      <c r="F66" s="13" t="n"/>
      <c r="G66" s="13" t="n"/>
      <c r="H66" s="13" t="n"/>
      <c r="I66" s="13" t="n"/>
      <c r="J66" s="16">
        <f>IF(COUNTBLANK(F66:I66)=4, "", SUMPRODUCT((LEFT(F66:I66,1)="○")*2 + (LEFT(F66:I66,1)="△")*1 + (LEFT(F66:I66,1)="×")*0) / MAX(1, (LEFT(F66,1)="○")+(LEFT(F66,1)="△")+(LEFT(F66,1)="×")      + (LEFT(G66,1)="○")+(LEFT(G66,1)="△")+(LEFT(G66,1)="×")      + (LEFT(H66,1)="○")+(LEFT(H66,1)="△")+(LEFT(H66,1)="×")      + (LEFT(I66,1)="○")+(LEFT(I66,1)="△")+(LEFT(I66,1)="×")) /2)</f>
        <v/>
      </c>
    </row>
    <row r="67" ht="28" customHeight="1">
      <c r="A67" s="13" t="n">
        <v>66</v>
      </c>
      <c r="B67" s="15">
        <f>入力!$B$7</f>
        <v/>
      </c>
      <c r="C67" s="15">
        <f>入力!$B$15</f>
        <v/>
      </c>
      <c r="D67" s="13" t="inlineStr">
        <is>
          <t>評判</t>
        </is>
      </c>
      <c r="E67" s="15">
        <f>IF(AND(入力!$B$7&lt;&gt;"", 入力!$B$15&lt;&gt;""), 入力!$B$7 &amp; "の" &amp; 入力!$B$15 &amp; "の評判を教えてください。", "")</f>
        <v/>
      </c>
      <c r="F67" s="13" t="n"/>
      <c r="G67" s="13" t="n"/>
      <c r="H67" s="13" t="n"/>
      <c r="I67" s="13" t="n"/>
      <c r="J67" s="16">
        <f>IF(COUNTBLANK(F67:I67)=4, "", SUMPRODUCT((LEFT(F67:I67,1)="○")*2 + (LEFT(F67:I67,1)="△")*1 + (LEFT(F67:I67,1)="×")*0) / MAX(1, (LEFT(F67,1)="○")+(LEFT(F67,1)="△")+(LEFT(F67,1)="×")      + (LEFT(G67,1)="○")+(LEFT(G67,1)="△")+(LEFT(G67,1)="×")      + (LEFT(H67,1)="○")+(LEFT(H67,1)="△")+(LEFT(H67,1)="×")      + (LEFT(I67,1)="○")+(LEFT(I67,1)="△")+(LEFT(I67,1)="×")) /2)</f>
        <v/>
      </c>
    </row>
    <row r="68" ht="28" customHeight="1">
      <c r="A68" s="13" t="n">
        <v>67</v>
      </c>
      <c r="B68" s="15">
        <f>入力!$B$7</f>
        <v/>
      </c>
      <c r="C68" s="15">
        <f>入力!$B$15</f>
        <v/>
      </c>
      <c r="D68" s="13" t="inlineStr">
        <is>
          <t>費用</t>
        </is>
      </c>
      <c r="E68" s="15">
        <f>IF(AND(入力!$B$7&lt;&gt;"", 入力!$B$15&lt;&gt;""), 入力!$B$7 &amp; "の" &amp; 入力!$B$15 &amp; "の費用を教えてください。", "")</f>
        <v/>
      </c>
      <c r="F68" s="13" t="n"/>
      <c r="G68" s="13" t="n"/>
      <c r="H68" s="13" t="n"/>
      <c r="I68" s="13" t="n"/>
      <c r="J68" s="16">
        <f>IF(COUNTBLANK(F68:I68)=4, "", SUMPRODUCT((LEFT(F68:I68,1)="○")*2 + (LEFT(F68:I68,1)="△")*1 + (LEFT(F68:I68,1)="×")*0) / MAX(1, (LEFT(F68,1)="○")+(LEFT(F68,1)="△")+(LEFT(F68,1)="×")      + (LEFT(G68,1)="○")+(LEFT(G68,1)="△")+(LEFT(G68,1)="×")      + (LEFT(H68,1)="○")+(LEFT(H68,1)="△")+(LEFT(H68,1)="×")      + (LEFT(I68,1)="○")+(LEFT(I68,1)="△")+(LEFT(I68,1)="×")) /2)</f>
        <v/>
      </c>
    </row>
    <row r="69" ht="28" customHeight="1">
      <c r="A69" s="13" t="n">
        <v>68</v>
      </c>
      <c r="B69" s="15">
        <f>入力!$B$7</f>
        <v/>
      </c>
      <c r="C69" s="15">
        <f>入力!$B$15</f>
        <v/>
      </c>
      <c r="D69" s="13" t="inlineStr">
        <is>
          <t>専門性</t>
        </is>
      </c>
      <c r="E69" s="15">
        <f>IF(AND(入力!$B$7&lt;&gt;"", 入力!$B$15&lt;&gt;""), 入力!$B$7 &amp; "の" &amp; 入力!$B$15 &amp; "の専門性を教えてください。", "")</f>
        <v/>
      </c>
      <c r="F69" s="13" t="n"/>
      <c r="G69" s="13" t="n"/>
      <c r="H69" s="13" t="n"/>
      <c r="I69" s="13" t="n"/>
      <c r="J69" s="16">
        <f>IF(COUNTBLANK(F69:I69)=4, "", SUMPRODUCT((LEFT(F69:I69,1)="○")*2 + (LEFT(F69:I69,1)="△")*1 + (LEFT(F69:I69,1)="×")*0) / MAX(1, (LEFT(F69,1)="○")+(LEFT(F69,1)="△")+(LEFT(F69,1)="×")      + (LEFT(G69,1)="○")+(LEFT(G69,1)="△")+(LEFT(G69,1)="×")      + (LEFT(H69,1)="○")+(LEFT(H69,1)="△")+(LEFT(H69,1)="×")      + (LEFT(I69,1)="○")+(LEFT(I69,1)="△")+(LEFT(I69,1)="×")) /2)</f>
        <v/>
      </c>
    </row>
    <row r="70" ht="28" customHeight="1">
      <c r="A70" s="13" t="n">
        <v>69</v>
      </c>
      <c r="B70" s="15">
        <f>入力!$B$7</f>
        <v/>
      </c>
      <c r="C70" s="15">
        <f>入力!$B$15</f>
        <v/>
      </c>
      <c r="D70" s="13" t="inlineStr">
        <is>
          <t>実績</t>
        </is>
      </c>
      <c r="E70" s="15">
        <f>IF(AND(入力!$B$7&lt;&gt;"", 入力!$B$15&lt;&gt;""), 入力!$B$7 &amp; "の" &amp; 入力!$B$15 &amp; "の実績を教えてください。", "")</f>
        <v/>
      </c>
      <c r="F70" s="13" t="n"/>
      <c r="G70" s="13" t="n"/>
      <c r="H70" s="13" t="n"/>
      <c r="I70" s="13" t="n"/>
      <c r="J70" s="16">
        <f>IF(COUNTBLANK(F70:I70)=4, "", SUMPRODUCT((LEFT(F70:I70,1)="○")*2 + (LEFT(F70:I70,1)="△")*1 + (LEFT(F70:I70,1)="×")*0) / MAX(1, (LEFT(F70,1)="○")+(LEFT(F70,1)="△")+(LEFT(F70,1)="×")      + (LEFT(G70,1)="○")+(LEFT(G70,1)="△")+(LEFT(G70,1)="×")      + (LEFT(H70,1)="○")+(LEFT(H70,1)="△")+(LEFT(H70,1)="×")      + (LEFT(I70,1)="○")+(LEFT(I70,1)="△")+(LEFT(I70,1)="×")) /2)</f>
        <v/>
      </c>
    </row>
    <row r="71" ht="28" customHeight="1">
      <c r="A71" s="13" t="n">
        <v>70</v>
      </c>
      <c r="B71" s="15">
        <f>入力!$B$7</f>
        <v/>
      </c>
      <c r="C71" s="15">
        <f>入力!$B$15</f>
        <v/>
      </c>
      <c r="D71" s="13" t="inlineStr">
        <is>
          <t>事例</t>
        </is>
      </c>
      <c r="E71" s="15">
        <f>IF(AND(入力!$B$7&lt;&gt;"", 入力!$B$15&lt;&gt;""), 入力!$B$7 &amp; "の" &amp; 入力!$B$15 &amp; "の事例を教えてください。", "")</f>
        <v/>
      </c>
      <c r="F71" s="13" t="n"/>
      <c r="G71" s="13" t="n"/>
      <c r="H71" s="13" t="n"/>
      <c r="I71" s="13" t="n"/>
      <c r="J71" s="16">
        <f>IF(COUNTBLANK(F71:I71)=4, "", SUMPRODUCT((LEFT(F71:I71,1)="○")*2 + (LEFT(F71:I71,1)="△")*1 + (LEFT(F71:I71,1)="×")*0) / MAX(1, (LEFT(F71,1)="○")+(LEFT(F71,1)="△")+(LEFT(F71,1)="×")      + (LEFT(G71,1)="○")+(LEFT(G71,1)="△")+(LEFT(G71,1)="×")      + (LEFT(H71,1)="○")+(LEFT(H71,1)="△")+(LEFT(H71,1)="×")      + (LEFT(I71,1)="○")+(LEFT(I71,1)="△")+(LEFT(I71,1)="×")) /2)</f>
        <v/>
      </c>
    </row>
    <row r="72" ht="28" customHeight="1">
      <c r="A72" s="13" t="n">
        <v>71</v>
      </c>
      <c r="B72" s="15">
        <f>入力!$B$8</f>
        <v/>
      </c>
      <c r="C72" s="15">
        <f>入力!$B$13</f>
        <v/>
      </c>
      <c r="D72" s="13" t="inlineStr">
        <is>
          <t>評判</t>
        </is>
      </c>
      <c r="E72" s="15">
        <f>IF(AND(入力!$B$8&lt;&gt;"", 入力!$B$13&lt;&gt;""), 入力!$B$8 &amp; "の" &amp; 入力!$B$13 &amp; "の評判を教えてください。", "")</f>
        <v/>
      </c>
      <c r="F72" s="13" t="n"/>
      <c r="G72" s="13" t="n"/>
      <c r="H72" s="13" t="n"/>
      <c r="I72" s="13" t="n"/>
      <c r="J72" s="16">
        <f>IF(COUNTBLANK(F72:I72)=4, "", SUMPRODUCT((LEFT(F72:I72,1)="○")*2 + (LEFT(F72:I72,1)="△")*1 + (LEFT(F72:I72,1)="×")*0) / MAX(1, (LEFT(F72,1)="○")+(LEFT(F72,1)="△")+(LEFT(F72,1)="×")      + (LEFT(G72,1)="○")+(LEFT(G72,1)="△")+(LEFT(G72,1)="×")      + (LEFT(H72,1)="○")+(LEFT(H72,1)="△")+(LEFT(H72,1)="×")      + (LEFT(I72,1)="○")+(LEFT(I72,1)="△")+(LEFT(I72,1)="×")) /2)</f>
        <v/>
      </c>
    </row>
    <row r="73" ht="28" customHeight="1">
      <c r="A73" s="13" t="n">
        <v>72</v>
      </c>
      <c r="B73" s="15">
        <f>入力!$B$8</f>
        <v/>
      </c>
      <c r="C73" s="15">
        <f>入力!$B$13</f>
        <v/>
      </c>
      <c r="D73" s="13" t="inlineStr">
        <is>
          <t>費用</t>
        </is>
      </c>
      <c r="E73" s="15">
        <f>IF(AND(入力!$B$8&lt;&gt;"", 入力!$B$13&lt;&gt;""), 入力!$B$8 &amp; "の" &amp; 入力!$B$13 &amp; "の費用を教えてください。", "")</f>
        <v/>
      </c>
      <c r="F73" s="13" t="n"/>
      <c r="G73" s="13" t="n"/>
      <c r="H73" s="13" t="n"/>
      <c r="I73" s="13" t="n"/>
      <c r="J73" s="16">
        <f>IF(COUNTBLANK(F73:I73)=4, "", SUMPRODUCT((LEFT(F73:I73,1)="○")*2 + (LEFT(F73:I73,1)="△")*1 + (LEFT(F73:I73,1)="×")*0) / MAX(1, (LEFT(F73,1)="○")+(LEFT(F73,1)="△")+(LEFT(F73,1)="×")      + (LEFT(G73,1)="○")+(LEFT(G73,1)="△")+(LEFT(G73,1)="×")      + (LEFT(H73,1)="○")+(LEFT(H73,1)="△")+(LEFT(H73,1)="×")      + (LEFT(I73,1)="○")+(LEFT(I73,1)="△")+(LEFT(I73,1)="×")) /2)</f>
        <v/>
      </c>
    </row>
    <row r="74" ht="28" customHeight="1">
      <c r="A74" s="13" t="n">
        <v>73</v>
      </c>
      <c r="B74" s="15">
        <f>入力!$B$8</f>
        <v/>
      </c>
      <c r="C74" s="15">
        <f>入力!$B$13</f>
        <v/>
      </c>
      <c r="D74" s="13" t="inlineStr">
        <is>
          <t>専門性</t>
        </is>
      </c>
      <c r="E74" s="15">
        <f>IF(AND(入力!$B$8&lt;&gt;"", 入力!$B$13&lt;&gt;""), 入力!$B$8 &amp; "の" &amp; 入力!$B$13 &amp; "の専門性を教えてください。", "")</f>
        <v/>
      </c>
      <c r="F74" s="13" t="n"/>
      <c r="G74" s="13" t="n"/>
      <c r="H74" s="13" t="n"/>
      <c r="I74" s="13" t="n"/>
      <c r="J74" s="16">
        <f>IF(COUNTBLANK(F74:I74)=4, "", SUMPRODUCT((LEFT(F74:I74,1)="○")*2 + (LEFT(F74:I74,1)="△")*1 + (LEFT(F74:I74,1)="×")*0) / MAX(1, (LEFT(F74,1)="○")+(LEFT(F74,1)="△")+(LEFT(F74,1)="×")      + (LEFT(G74,1)="○")+(LEFT(G74,1)="△")+(LEFT(G74,1)="×")      + (LEFT(H74,1)="○")+(LEFT(H74,1)="△")+(LEFT(H74,1)="×")      + (LEFT(I74,1)="○")+(LEFT(I74,1)="△")+(LEFT(I74,1)="×")) /2)</f>
        <v/>
      </c>
    </row>
    <row r="75" ht="28" customHeight="1">
      <c r="A75" s="13" t="n">
        <v>74</v>
      </c>
      <c r="B75" s="15">
        <f>入力!$B$8</f>
        <v/>
      </c>
      <c r="C75" s="15">
        <f>入力!$B$13</f>
        <v/>
      </c>
      <c r="D75" s="13" t="inlineStr">
        <is>
          <t>実績</t>
        </is>
      </c>
      <c r="E75" s="15">
        <f>IF(AND(入力!$B$8&lt;&gt;"", 入力!$B$13&lt;&gt;""), 入力!$B$8 &amp; "の" &amp; 入力!$B$13 &amp; "の実績を教えてください。", "")</f>
        <v/>
      </c>
      <c r="F75" s="13" t="n"/>
      <c r="G75" s="13" t="n"/>
      <c r="H75" s="13" t="n"/>
      <c r="I75" s="13" t="n"/>
      <c r="J75" s="16">
        <f>IF(COUNTBLANK(F75:I75)=4, "", SUMPRODUCT((LEFT(F75:I75,1)="○")*2 + (LEFT(F75:I75,1)="△")*1 + (LEFT(F75:I75,1)="×")*0) / MAX(1, (LEFT(F75,1)="○")+(LEFT(F75,1)="△")+(LEFT(F75,1)="×")      + (LEFT(G75,1)="○")+(LEFT(G75,1)="△")+(LEFT(G75,1)="×")      + (LEFT(H75,1)="○")+(LEFT(H75,1)="△")+(LEFT(H75,1)="×")      + (LEFT(I75,1)="○")+(LEFT(I75,1)="△")+(LEFT(I75,1)="×")) /2)</f>
        <v/>
      </c>
    </row>
    <row r="76" ht="28" customHeight="1">
      <c r="A76" s="13" t="n">
        <v>75</v>
      </c>
      <c r="B76" s="15">
        <f>入力!$B$8</f>
        <v/>
      </c>
      <c r="C76" s="15">
        <f>入力!$B$13</f>
        <v/>
      </c>
      <c r="D76" s="13" t="inlineStr">
        <is>
          <t>事例</t>
        </is>
      </c>
      <c r="E76" s="15">
        <f>IF(AND(入力!$B$8&lt;&gt;"", 入力!$B$13&lt;&gt;""), 入力!$B$8 &amp; "の" &amp; 入力!$B$13 &amp; "の事例を教えてください。", "")</f>
        <v/>
      </c>
      <c r="F76" s="13" t="n"/>
      <c r="G76" s="13" t="n"/>
      <c r="H76" s="13" t="n"/>
      <c r="I76" s="13" t="n"/>
      <c r="J76" s="16">
        <f>IF(COUNTBLANK(F76:I76)=4, "", SUMPRODUCT((LEFT(F76:I76,1)="○")*2 + (LEFT(F76:I76,1)="△")*1 + (LEFT(F76:I76,1)="×")*0) / MAX(1, (LEFT(F76,1)="○")+(LEFT(F76,1)="△")+(LEFT(F76,1)="×")      + (LEFT(G76,1)="○")+(LEFT(G76,1)="△")+(LEFT(G76,1)="×")      + (LEFT(H76,1)="○")+(LEFT(H76,1)="△")+(LEFT(H76,1)="×")      + (LEFT(I76,1)="○")+(LEFT(I76,1)="△")+(LEFT(I76,1)="×")) /2)</f>
        <v/>
      </c>
    </row>
    <row r="77" ht="28" customHeight="1">
      <c r="A77" s="13" t="n">
        <v>76</v>
      </c>
      <c r="B77" s="15">
        <f>入力!$B$8</f>
        <v/>
      </c>
      <c r="C77" s="15">
        <f>入力!$B$14</f>
        <v/>
      </c>
      <c r="D77" s="13" t="inlineStr">
        <is>
          <t>評判</t>
        </is>
      </c>
      <c r="E77" s="15">
        <f>IF(AND(入力!$B$8&lt;&gt;"", 入力!$B$14&lt;&gt;""), 入力!$B$8 &amp; "の" &amp; 入力!$B$14 &amp; "の評判を教えてください。", "")</f>
        <v/>
      </c>
      <c r="F77" s="13" t="n"/>
      <c r="G77" s="13" t="n"/>
      <c r="H77" s="13" t="n"/>
      <c r="I77" s="13" t="n"/>
      <c r="J77" s="16">
        <f>IF(COUNTBLANK(F77:I77)=4, "", SUMPRODUCT((LEFT(F77:I77,1)="○")*2 + (LEFT(F77:I77,1)="△")*1 + (LEFT(F77:I77,1)="×")*0) / MAX(1, (LEFT(F77,1)="○")+(LEFT(F77,1)="△")+(LEFT(F77,1)="×")      + (LEFT(G77,1)="○")+(LEFT(G77,1)="△")+(LEFT(G77,1)="×")      + (LEFT(H77,1)="○")+(LEFT(H77,1)="△")+(LEFT(H77,1)="×")      + (LEFT(I77,1)="○")+(LEFT(I77,1)="△")+(LEFT(I77,1)="×")) /2)</f>
        <v/>
      </c>
    </row>
    <row r="78" ht="28" customHeight="1">
      <c r="A78" s="13" t="n">
        <v>77</v>
      </c>
      <c r="B78" s="15">
        <f>入力!$B$8</f>
        <v/>
      </c>
      <c r="C78" s="15">
        <f>入力!$B$14</f>
        <v/>
      </c>
      <c r="D78" s="13" t="inlineStr">
        <is>
          <t>費用</t>
        </is>
      </c>
      <c r="E78" s="15">
        <f>IF(AND(入力!$B$8&lt;&gt;"", 入力!$B$14&lt;&gt;""), 入力!$B$8 &amp; "の" &amp; 入力!$B$14 &amp; "の費用を教えてください。", "")</f>
        <v/>
      </c>
      <c r="F78" s="13" t="n"/>
      <c r="G78" s="13" t="n"/>
      <c r="H78" s="13" t="n"/>
      <c r="I78" s="13" t="n"/>
      <c r="J78" s="16">
        <f>IF(COUNTBLANK(F78:I78)=4, "", SUMPRODUCT((LEFT(F78:I78,1)="○")*2 + (LEFT(F78:I78,1)="△")*1 + (LEFT(F78:I78,1)="×")*0) / MAX(1, (LEFT(F78,1)="○")+(LEFT(F78,1)="△")+(LEFT(F78,1)="×")      + (LEFT(G78,1)="○")+(LEFT(G78,1)="△")+(LEFT(G78,1)="×")      + (LEFT(H78,1)="○")+(LEFT(H78,1)="△")+(LEFT(H78,1)="×")      + (LEFT(I78,1)="○")+(LEFT(I78,1)="△")+(LEFT(I78,1)="×")) /2)</f>
        <v/>
      </c>
    </row>
    <row r="79" ht="28" customHeight="1">
      <c r="A79" s="13" t="n">
        <v>78</v>
      </c>
      <c r="B79" s="15">
        <f>入力!$B$8</f>
        <v/>
      </c>
      <c r="C79" s="15">
        <f>入力!$B$14</f>
        <v/>
      </c>
      <c r="D79" s="13" t="inlineStr">
        <is>
          <t>専門性</t>
        </is>
      </c>
      <c r="E79" s="15">
        <f>IF(AND(入力!$B$8&lt;&gt;"", 入力!$B$14&lt;&gt;""), 入力!$B$8 &amp; "の" &amp; 入力!$B$14 &amp; "の専門性を教えてください。", "")</f>
        <v/>
      </c>
      <c r="F79" s="13" t="n"/>
      <c r="G79" s="13" t="n"/>
      <c r="H79" s="13" t="n"/>
      <c r="I79" s="13" t="n"/>
      <c r="J79" s="16">
        <f>IF(COUNTBLANK(F79:I79)=4, "", SUMPRODUCT((LEFT(F79:I79,1)="○")*2 + (LEFT(F79:I79,1)="△")*1 + (LEFT(F79:I79,1)="×")*0) / MAX(1, (LEFT(F79,1)="○")+(LEFT(F79,1)="△")+(LEFT(F79,1)="×")      + (LEFT(G79,1)="○")+(LEFT(G79,1)="△")+(LEFT(G79,1)="×")      + (LEFT(H79,1)="○")+(LEFT(H79,1)="△")+(LEFT(H79,1)="×")      + (LEFT(I79,1)="○")+(LEFT(I79,1)="△")+(LEFT(I79,1)="×")) /2)</f>
        <v/>
      </c>
    </row>
    <row r="80" ht="28" customHeight="1">
      <c r="A80" s="13" t="n">
        <v>79</v>
      </c>
      <c r="B80" s="15">
        <f>入力!$B$8</f>
        <v/>
      </c>
      <c r="C80" s="15">
        <f>入力!$B$14</f>
        <v/>
      </c>
      <c r="D80" s="13" t="inlineStr">
        <is>
          <t>実績</t>
        </is>
      </c>
      <c r="E80" s="15">
        <f>IF(AND(入力!$B$8&lt;&gt;"", 入力!$B$14&lt;&gt;""), 入力!$B$8 &amp; "の" &amp; 入力!$B$14 &amp; "の実績を教えてください。", "")</f>
        <v/>
      </c>
      <c r="F80" s="13" t="n"/>
      <c r="G80" s="13" t="n"/>
      <c r="H80" s="13" t="n"/>
      <c r="I80" s="13" t="n"/>
      <c r="J80" s="16">
        <f>IF(COUNTBLANK(F80:I80)=4, "", SUMPRODUCT((LEFT(F80:I80,1)="○")*2 + (LEFT(F80:I80,1)="△")*1 + (LEFT(F80:I80,1)="×")*0) / MAX(1, (LEFT(F80,1)="○")+(LEFT(F80,1)="△")+(LEFT(F80,1)="×")      + (LEFT(G80,1)="○")+(LEFT(G80,1)="△")+(LEFT(G80,1)="×")      + (LEFT(H80,1)="○")+(LEFT(H80,1)="△")+(LEFT(H80,1)="×")      + (LEFT(I80,1)="○")+(LEFT(I80,1)="△")+(LEFT(I80,1)="×")) /2)</f>
        <v/>
      </c>
    </row>
    <row r="81" ht="28" customHeight="1">
      <c r="A81" s="13" t="n">
        <v>80</v>
      </c>
      <c r="B81" s="15">
        <f>入力!$B$8</f>
        <v/>
      </c>
      <c r="C81" s="15">
        <f>入力!$B$14</f>
        <v/>
      </c>
      <c r="D81" s="13" t="inlineStr">
        <is>
          <t>事例</t>
        </is>
      </c>
      <c r="E81" s="15">
        <f>IF(AND(入力!$B$8&lt;&gt;"", 入力!$B$14&lt;&gt;""), 入力!$B$8 &amp; "の" &amp; 入力!$B$14 &amp; "の事例を教えてください。", "")</f>
        <v/>
      </c>
      <c r="F81" s="13" t="n"/>
      <c r="G81" s="13" t="n"/>
      <c r="H81" s="13" t="n"/>
      <c r="I81" s="13" t="n"/>
      <c r="J81" s="16">
        <f>IF(COUNTBLANK(F81:I81)=4, "", SUMPRODUCT((LEFT(F81:I81,1)="○")*2 + (LEFT(F81:I81,1)="△")*1 + (LEFT(F81:I81,1)="×")*0) / MAX(1, (LEFT(F81,1)="○")+(LEFT(F81,1)="△")+(LEFT(F81,1)="×")      + (LEFT(G81,1)="○")+(LEFT(G81,1)="△")+(LEFT(G81,1)="×")      + (LEFT(H81,1)="○")+(LEFT(H81,1)="△")+(LEFT(H81,1)="×")      + (LEFT(I81,1)="○")+(LEFT(I81,1)="△")+(LEFT(I81,1)="×")) /2)</f>
        <v/>
      </c>
    </row>
    <row r="82" ht="28" customHeight="1">
      <c r="A82" s="13" t="n">
        <v>81</v>
      </c>
      <c r="B82" s="15">
        <f>入力!$B$8</f>
        <v/>
      </c>
      <c r="C82" s="15">
        <f>入力!$B$15</f>
        <v/>
      </c>
      <c r="D82" s="13" t="inlineStr">
        <is>
          <t>評判</t>
        </is>
      </c>
      <c r="E82" s="15">
        <f>IF(AND(入力!$B$8&lt;&gt;"", 入力!$B$15&lt;&gt;""), 入力!$B$8 &amp; "の" &amp; 入力!$B$15 &amp; "の評判を教えてください。", "")</f>
        <v/>
      </c>
      <c r="F82" s="13" t="n"/>
      <c r="G82" s="13" t="n"/>
      <c r="H82" s="13" t="n"/>
      <c r="I82" s="13" t="n"/>
      <c r="J82" s="16">
        <f>IF(COUNTBLANK(F82:I82)=4, "", SUMPRODUCT((LEFT(F82:I82,1)="○")*2 + (LEFT(F82:I82,1)="△")*1 + (LEFT(F82:I82,1)="×")*0) / MAX(1, (LEFT(F82,1)="○")+(LEFT(F82,1)="△")+(LEFT(F82,1)="×")      + (LEFT(G82,1)="○")+(LEFT(G82,1)="△")+(LEFT(G82,1)="×")      + (LEFT(H82,1)="○")+(LEFT(H82,1)="△")+(LEFT(H82,1)="×")      + (LEFT(I82,1)="○")+(LEFT(I82,1)="△")+(LEFT(I82,1)="×")) /2)</f>
        <v/>
      </c>
    </row>
    <row r="83" ht="28" customHeight="1">
      <c r="A83" s="13" t="n">
        <v>82</v>
      </c>
      <c r="B83" s="15">
        <f>入力!$B$8</f>
        <v/>
      </c>
      <c r="C83" s="15">
        <f>入力!$B$15</f>
        <v/>
      </c>
      <c r="D83" s="13" t="inlineStr">
        <is>
          <t>費用</t>
        </is>
      </c>
      <c r="E83" s="15">
        <f>IF(AND(入力!$B$8&lt;&gt;"", 入力!$B$15&lt;&gt;""), 入力!$B$8 &amp; "の" &amp; 入力!$B$15 &amp; "の費用を教えてください。", "")</f>
        <v/>
      </c>
      <c r="F83" s="13" t="n"/>
      <c r="G83" s="13" t="n"/>
      <c r="H83" s="13" t="n"/>
      <c r="I83" s="13" t="n"/>
      <c r="J83" s="16">
        <f>IF(COUNTBLANK(F83:I83)=4, "", SUMPRODUCT((LEFT(F83:I83,1)="○")*2 + (LEFT(F83:I83,1)="△")*1 + (LEFT(F83:I83,1)="×")*0) / MAX(1, (LEFT(F83,1)="○")+(LEFT(F83,1)="△")+(LEFT(F83,1)="×")      + (LEFT(G83,1)="○")+(LEFT(G83,1)="△")+(LEFT(G83,1)="×")      + (LEFT(H83,1)="○")+(LEFT(H83,1)="△")+(LEFT(H83,1)="×")      + (LEFT(I83,1)="○")+(LEFT(I83,1)="△")+(LEFT(I83,1)="×")) /2)</f>
        <v/>
      </c>
    </row>
    <row r="84" ht="28" customHeight="1">
      <c r="A84" s="13" t="n">
        <v>83</v>
      </c>
      <c r="B84" s="15">
        <f>入力!$B$8</f>
        <v/>
      </c>
      <c r="C84" s="15">
        <f>入力!$B$15</f>
        <v/>
      </c>
      <c r="D84" s="13" t="inlineStr">
        <is>
          <t>専門性</t>
        </is>
      </c>
      <c r="E84" s="15">
        <f>IF(AND(入力!$B$8&lt;&gt;"", 入力!$B$15&lt;&gt;""), 入力!$B$8 &amp; "の" &amp; 入力!$B$15 &amp; "の専門性を教えてください。", "")</f>
        <v/>
      </c>
      <c r="F84" s="13" t="n"/>
      <c r="G84" s="13" t="n"/>
      <c r="H84" s="13" t="n"/>
      <c r="I84" s="13" t="n"/>
      <c r="J84" s="16">
        <f>IF(COUNTBLANK(F84:I84)=4, "", SUMPRODUCT((LEFT(F84:I84,1)="○")*2 + (LEFT(F84:I84,1)="△")*1 + (LEFT(F84:I84,1)="×")*0) / MAX(1, (LEFT(F84,1)="○")+(LEFT(F84,1)="△")+(LEFT(F84,1)="×")      + (LEFT(G84,1)="○")+(LEFT(G84,1)="△")+(LEFT(G84,1)="×")      + (LEFT(H84,1)="○")+(LEFT(H84,1)="△")+(LEFT(H84,1)="×")      + (LEFT(I84,1)="○")+(LEFT(I84,1)="△")+(LEFT(I84,1)="×")) /2)</f>
        <v/>
      </c>
    </row>
    <row r="85" ht="28" customHeight="1">
      <c r="A85" s="13" t="n">
        <v>84</v>
      </c>
      <c r="B85" s="15">
        <f>入力!$B$8</f>
        <v/>
      </c>
      <c r="C85" s="15">
        <f>入力!$B$15</f>
        <v/>
      </c>
      <c r="D85" s="13" t="inlineStr">
        <is>
          <t>実績</t>
        </is>
      </c>
      <c r="E85" s="15">
        <f>IF(AND(入力!$B$8&lt;&gt;"", 入力!$B$15&lt;&gt;""), 入力!$B$8 &amp; "の" &amp; 入力!$B$15 &amp; "の実績を教えてください。", "")</f>
        <v/>
      </c>
      <c r="F85" s="13" t="n"/>
      <c r="G85" s="13" t="n"/>
      <c r="H85" s="13" t="n"/>
      <c r="I85" s="13" t="n"/>
      <c r="J85" s="16">
        <f>IF(COUNTBLANK(F85:I85)=4, "", SUMPRODUCT((LEFT(F85:I85,1)="○")*2 + (LEFT(F85:I85,1)="△")*1 + (LEFT(F85:I85,1)="×")*0) / MAX(1, (LEFT(F85,1)="○")+(LEFT(F85,1)="△")+(LEFT(F85,1)="×")      + (LEFT(G85,1)="○")+(LEFT(G85,1)="△")+(LEFT(G85,1)="×")      + (LEFT(H85,1)="○")+(LEFT(H85,1)="△")+(LEFT(H85,1)="×")      + (LEFT(I85,1)="○")+(LEFT(I85,1)="△")+(LEFT(I85,1)="×")) /2)</f>
        <v/>
      </c>
    </row>
    <row r="86" ht="28" customHeight="1">
      <c r="A86" s="13" t="n">
        <v>85</v>
      </c>
      <c r="B86" s="15">
        <f>入力!$B$8</f>
        <v/>
      </c>
      <c r="C86" s="15">
        <f>入力!$B$15</f>
        <v/>
      </c>
      <c r="D86" s="13" t="inlineStr">
        <is>
          <t>事例</t>
        </is>
      </c>
      <c r="E86" s="15">
        <f>IF(AND(入力!$B$8&lt;&gt;"", 入力!$B$15&lt;&gt;""), 入力!$B$8 &amp; "の" &amp; 入力!$B$15 &amp; "の事例を教えてください。", "")</f>
        <v/>
      </c>
      <c r="F86" s="13" t="n"/>
      <c r="G86" s="13" t="n"/>
      <c r="H86" s="13" t="n"/>
      <c r="I86" s="13" t="n"/>
      <c r="J86" s="16">
        <f>IF(COUNTBLANK(F86:I86)=4, "", SUMPRODUCT((LEFT(F86:I86,1)="○")*2 + (LEFT(F86:I86,1)="△")*1 + (LEFT(F86:I86,1)="×")*0) / MAX(1, (LEFT(F86,1)="○")+(LEFT(F86,1)="△")+(LEFT(F86,1)="×")      + (LEFT(G86,1)="○")+(LEFT(G86,1)="△")+(LEFT(G86,1)="×")      + (LEFT(H86,1)="○")+(LEFT(H86,1)="△")+(LEFT(H86,1)="×")      + (LEFT(I86,1)="○")+(LEFT(I86,1)="△")+(LEFT(I86,1)="×")) /2)</f>
        <v/>
      </c>
    </row>
    <row r="87" ht="28" customHeight="1">
      <c r="A87" s="13" t="n">
        <v>86</v>
      </c>
      <c r="B87" s="15">
        <f>入力!$B$9</f>
        <v/>
      </c>
      <c r="C87" s="15">
        <f>入力!$B$13</f>
        <v/>
      </c>
      <c r="D87" s="13" t="inlineStr">
        <is>
          <t>評判</t>
        </is>
      </c>
      <c r="E87" s="15">
        <f>IF(AND(入力!$B$9&lt;&gt;"", 入力!$B$13&lt;&gt;""), 入力!$B$9 &amp; "の" &amp; 入力!$B$13 &amp; "の評判を教えてください。", "")</f>
        <v/>
      </c>
      <c r="F87" s="13" t="n"/>
      <c r="G87" s="13" t="n"/>
      <c r="H87" s="13" t="n"/>
      <c r="I87" s="13" t="n"/>
      <c r="J87" s="16">
        <f>IF(COUNTBLANK(F87:I87)=4, "", SUMPRODUCT((LEFT(F87:I87,1)="○")*2 + (LEFT(F87:I87,1)="△")*1 + (LEFT(F87:I87,1)="×")*0) / MAX(1, (LEFT(F87,1)="○")+(LEFT(F87,1)="△")+(LEFT(F87,1)="×")      + (LEFT(G87,1)="○")+(LEFT(G87,1)="△")+(LEFT(G87,1)="×")      + (LEFT(H87,1)="○")+(LEFT(H87,1)="△")+(LEFT(H87,1)="×")      + (LEFT(I87,1)="○")+(LEFT(I87,1)="△")+(LEFT(I87,1)="×")) /2)</f>
        <v/>
      </c>
    </row>
    <row r="88" ht="28" customHeight="1">
      <c r="A88" s="13" t="n">
        <v>87</v>
      </c>
      <c r="B88" s="15">
        <f>入力!$B$9</f>
        <v/>
      </c>
      <c r="C88" s="15">
        <f>入力!$B$13</f>
        <v/>
      </c>
      <c r="D88" s="13" t="inlineStr">
        <is>
          <t>費用</t>
        </is>
      </c>
      <c r="E88" s="15">
        <f>IF(AND(入力!$B$9&lt;&gt;"", 入力!$B$13&lt;&gt;""), 入力!$B$9 &amp; "の" &amp; 入力!$B$13 &amp; "の費用を教えてください。", "")</f>
        <v/>
      </c>
      <c r="F88" s="13" t="n"/>
      <c r="G88" s="13" t="n"/>
      <c r="H88" s="13" t="n"/>
      <c r="I88" s="13" t="n"/>
      <c r="J88" s="16">
        <f>IF(COUNTBLANK(F88:I88)=4, "", SUMPRODUCT((LEFT(F88:I88,1)="○")*2 + (LEFT(F88:I88,1)="△")*1 + (LEFT(F88:I88,1)="×")*0) / MAX(1, (LEFT(F88,1)="○")+(LEFT(F88,1)="△")+(LEFT(F88,1)="×")      + (LEFT(G88,1)="○")+(LEFT(G88,1)="△")+(LEFT(G88,1)="×")      + (LEFT(H88,1)="○")+(LEFT(H88,1)="△")+(LEFT(H88,1)="×")      + (LEFT(I88,1)="○")+(LEFT(I88,1)="△")+(LEFT(I88,1)="×")) /2)</f>
        <v/>
      </c>
    </row>
    <row r="89" ht="28" customHeight="1">
      <c r="A89" s="13" t="n">
        <v>88</v>
      </c>
      <c r="B89" s="15">
        <f>入力!$B$9</f>
        <v/>
      </c>
      <c r="C89" s="15">
        <f>入力!$B$13</f>
        <v/>
      </c>
      <c r="D89" s="13" t="inlineStr">
        <is>
          <t>専門性</t>
        </is>
      </c>
      <c r="E89" s="15">
        <f>IF(AND(入力!$B$9&lt;&gt;"", 入力!$B$13&lt;&gt;""), 入力!$B$9 &amp; "の" &amp; 入力!$B$13 &amp; "の専門性を教えてください。", "")</f>
        <v/>
      </c>
      <c r="F89" s="13" t="n"/>
      <c r="G89" s="13" t="n"/>
      <c r="H89" s="13" t="n"/>
      <c r="I89" s="13" t="n"/>
      <c r="J89" s="16">
        <f>IF(COUNTBLANK(F89:I89)=4, "", SUMPRODUCT((LEFT(F89:I89,1)="○")*2 + (LEFT(F89:I89,1)="△")*1 + (LEFT(F89:I89,1)="×")*0) / MAX(1, (LEFT(F89,1)="○")+(LEFT(F89,1)="△")+(LEFT(F89,1)="×")      + (LEFT(G89,1)="○")+(LEFT(G89,1)="△")+(LEFT(G89,1)="×")      + (LEFT(H89,1)="○")+(LEFT(H89,1)="△")+(LEFT(H89,1)="×")      + (LEFT(I89,1)="○")+(LEFT(I89,1)="△")+(LEFT(I89,1)="×")) /2)</f>
        <v/>
      </c>
    </row>
    <row r="90" ht="28" customHeight="1">
      <c r="A90" s="13" t="n">
        <v>89</v>
      </c>
      <c r="B90" s="15">
        <f>入力!$B$9</f>
        <v/>
      </c>
      <c r="C90" s="15">
        <f>入力!$B$13</f>
        <v/>
      </c>
      <c r="D90" s="13" t="inlineStr">
        <is>
          <t>実績</t>
        </is>
      </c>
      <c r="E90" s="15">
        <f>IF(AND(入力!$B$9&lt;&gt;"", 入力!$B$13&lt;&gt;""), 入力!$B$9 &amp; "の" &amp; 入力!$B$13 &amp; "の実績を教えてください。", "")</f>
        <v/>
      </c>
      <c r="F90" s="13" t="n"/>
      <c r="G90" s="13" t="n"/>
      <c r="H90" s="13" t="n"/>
      <c r="I90" s="13" t="n"/>
      <c r="J90" s="16">
        <f>IF(COUNTBLANK(F90:I90)=4, "", SUMPRODUCT((LEFT(F90:I90,1)="○")*2 + (LEFT(F90:I90,1)="△")*1 + (LEFT(F90:I90,1)="×")*0) / MAX(1, (LEFT(F90,1)="○")+(LEFT(F90,1)="△")+(LEFT(F90,1)="×")      + (LEFT(G90,1)="○")+(LEFT(G90,1)="△")+(LEFT(G90,1)="×")      + (LEFT(H90,1)="○")+(LEFT(H90,1)="△")+(LEFT(H90,1)="×")      + (LEFT(I90,1)="○")+(LEFT(I90,1)="△")+(LEFT(I90,1)="×")) /2)</f>
        <v/>
      </c>
    </row>
    <row r="91" ht="28" customHeight="1">
      <c r="A91" s="13" t="n">
        <v>90</v>
      </c>
      <c r="B91" s="15">
        <f>入力!$B$9</f>
        <v/>
      </c>
      <c r="C91" s="15">
        <f>入力!$B$13</f>
        <v/>
      </c>
      <c r="D91" s="13" t="inlineStr">
        <is>
          <t>事例</t>
        </is>
      </c>
      <c r="E91" s="15">
        <f>IF(AND(入力!$B$9&lt;&gt;"", 入力!$B$13&lt;&gt;""), 入力!$B$9 &amp; "の" &amp; 入力!$B$13 &amp; "の事例を教えてください。", "")</f>
        <v/>
      </c>
      <c r="F91" s="13" t="n"/>
      <c r="G91" s="13" t="n"/>
      <c r="H91" s="13" t="n"/>
      <c r="I91" s="13" t="n"/>
      <c r="J91" s="16">
        <f>IF(COUNTBLANK(F91:I91)=4, "", SUMPRODUCT((LEFT(F91:I91,1)="○")*2 + (LEFT(F91:I91,1)="△")*1 + (LEFT(F91:I91,1)="×")*0) / MAX(1, (LEFT(F91,1)="○")+(LEFT(F91,1)="△")+(LEFT(F91,1)="×")      + (LEFT(G91,1)="○")+(LEFT(G91,1)="△")+(LEFT(G91,1)="×")      + (LEFT(H91,1)="○")+(LEFT(H91,1)="△")+(LEFT(H91,1)="×")      + (LEFT(I91,1)="○")+(LEFT(I91,1)="△")+(LEFT(I91,1)="×")) /2)</f>
        <v/>
      </c>
    </row>
    <row r="92" ht="28" customHeight="1">
      <c r="A92" s="13" t="n">
        <v>91</v>
      </c>
      <c r="B92" s="15">
        <f>入力!$B$9</f>
        <v/>
      </c>
      <c r="C92" s="15">
        <f>入力!$B$14</f>
        <v/>
      </c>
      <c r="D92" s="13" t="inlineStr">
        <is>
          <t>評判</t>
        </is>
      </c>
      <c r="E92" s="15">
        <f>IF(AND(入力!$B$9&lt;&gt;"", 入力!$B$14&lt;&gt;""), 入力!$B$9 &amp; "の" &amp; 入力!$B$14 &amp; "の評判を教えてください。", "")</f>
        <v/>
      </c>
      <c r="F92" s="13" t="n"/>
      <c r="G92" s="13" t="n"/>
      <c r="H92" s="13" t="n"/>
      <c r="I92" s="13" t="n"/>
      <c r="J92" s="16">
        <f>IF(COUNTBLANK(F92:I92)=4, "", SUMPRODUCT((LEFT(F92:I92,1)="○")*2 + (LEFT(F92:I92,1)="△")*1 + (LEFT(F92:I92,1)="×")*0) / MAX(1, (LEFT(F92,1)="○")+(LEFT(F92,1)="△")+(LEFT(F92,1)="×")      + (LEFT(G92,1)="○")+(LEFT(G92,1)="△")+(LEFT(G92,1)="×")      + (LEFT(H92,1)="○")+(LEFT(H92,1)="△")+(LEFT(H92,1)="×")      + (LEFT(I92,1)="○")+(LEFT(I92,1)="△")+(LEFT(I92,1)="×")) /2)</f>
        <v/>
      </c>
    </row>
    <row r="93" ht="28" customHeight="1">
      <c r="A93" s="13" t="n">
        <v>92</v>
      </c>
      <c r="B93" s="15">
        <f>入力!$B$9</f>
        <v/>
      </c>
      <c r="C93" s="15">
        <f>入力!$B$14</f>
        <v/>
      </c>
      <c r="D93" s="13" t="inlineStr">
        <is>
          <t>費用</t>
        </is>
      </c>
      <c r="E93" s="15">
        <f>IF(AND(入力!$B$9&lt;&gt;"", 入力!$B$14&lt;&gt;""), 入力!$B$9 &amp; "の" &amp; 入力!$B$14 &amp; "の費用を教えてください。", "")</f>
        <v/>
      </c>
      <c r="F93" s="13" t="n"/>
      <c r="G93" s="13" t="n"/>
      <c r="H93" s="13" t="n"/>
      <c r="I93" s="13" t="n"/>
      <c r="J93" s="16">
        <f>IF(COUNTBLANK(F93:I93)=4, "", SUMPRODUCT((LEFT(F93:I93,1)="○")*2 + (LEFT(F93:I93,1)="△")*1 + (LEFT(F93:I93,1)="×")*0) / MAX(1, (LEFT(F93,1)="○")+(LEFT(F93,1)="△")+(LEFT(F93,1)="×")      + (LEFT(G93,1)="○")+(LEFT(G93,1)="△")+(LEFT(G93,1)="×")      + (LEFT(H93,1)="○")+(LEFT(H93,1)="△")+(LEFT(H93,1)="×")      + (LEFT(I93,1)="○")+(LEFT(I93,1)="△")+(LEFT(I93,1)="×")) /2)</f>
        <v/>
      </c>
    </row>
    <row r="94" ht="28" customHeight="1">
      <c r="A94" s="13" t="n">
        <v>93</v>
      </c>
      <c r="B94" s="15">
        <f>入力!$B$9</f>
        <v/>
      </c>
      <c r="C94" s="15">
        <f>入力!$B$14</f>
        <v/>
      </c>
      <c r="D94" s="13" t="inlineStr">
        <is>
          <t>専門性</t>
        </is>
      </c>
      <c r="E94" s="15">
        <f>IF(AND(入力!$B$9&lt;&gt;"", 入力!$B$14&lt;&gt;""), 入力!$B$9 &amp; "の" &amp; 入力!$B$14 &amp; "の専門性を教えてください。", "")</f>
        <v/>
      </c>
      <c r="F94" s="13" t="n"/>
      <c r="G94" s="13" t="n"/>
      <c r="H94" s="13" t="n"/>
      <c r="I94" s="13" t="n"/>
      <c r="J94" s="16">
        <f>IF(COUNTBLANK(F94:I94)=4, "", SUMPRODUCT((LEFT(F94:I94,1)="○")*2 + (LEFT(F94:I94,1)="△")*1 + (LEFT(F94:I94,1)="×")*0) / MAX(1, (LEFT(F94,1)="○")+(LEFT(F94,1)="△")+(LEFT(F94,1)="×")      + (LEFT(G94,1)="○")+(LEFT(G94,1)="△")+(LEFT(G94,1)="×")      + (LEFT(H94,1)="○")+(LEFT(H94,1)="△")+(LEFT(H94,1)="×")      + (LEFT(I94,1)="○")+(LEFT(I94,1)="△")+(LEFT(I94,1)="×")) /2)</f>
        <v/>
      </c>
    </row>
    <row r="95" ht="28" customHeight="1">
      <c r="A95" s="13" t="n">
        <v>94</v>
      </c>
      <c r="B95" s="15">
        <f>入力!$B$9</f>
        <v/>
      </c>
      <c r="C95" s="15">
        <f>入力!$B$14</f>
        <v/>
      </c>
      <c r="D95" s="13" t="inlineStr">
        <is>
          <t>実績</t>
        </is>
      </c>
      <c r="E95" s="15">
        <f>IF(AND(入力!$B$9&lt;&gt;"", 入力!$B$14&lt;&gt;""), 入力!$B$9 &amp; "の" &amp; 入力!$B$14 &amp; "の実績を教えてください。", "")</f>
        <v/>
      </c>
      <c r="F95" s="13" t="n"/>
      <c r="G95" s="13" t="n"/>
      <c r="H95" s="13" t="n"/>
      <c r="I95" s="13" t="n"/>
      <c r="J95" s="16">
        <f>IF(COUNTBLANK(F95:I95)=4, "", SUMPRODUCT((LEFT(F95:I95,1)="○")*2 + (LEFT(F95:I95,1)="△")*1 + (LEFT(F95:I95,1)="×")*0) / MAX(1, (LEFT(F95,1)="○")+(LEFT(F95,1)="△")+(LEFT(F95,1)="×")      + (LEFT(G95,1)="○")+(LEFT(G95,1)="△")+(LEFT(G95,1)="×")      + (LEFT(H95,1)="○")+(LEFT(H95,1)="△")+(LEFT(H95,1)="×")      + (LEFT(I95,1)="○")+(LEFT(I95,1)="△")+(LEFT(I95,1)="×")) /2)</f>
        <v/>
      </c>
    </row>
    <row r="96" ht="28" customHeight="1">
      <c r="A96" s="13" t="n">
        <v>95</v>
      </c>
      <c r="B96" s="15">
        <f>入力!$B$9</f>
        <v/>
      </c>
      <c r="C96" s="15">
        <f>入力!$B$14</f>
        <v/>
      </c>
      <c r="D96" s="13" t="inlineStr">
        <is>
          <t>事例</t>
        </is>
      </c>
      <c r="E96" s="15">
        <f>IF(AND(入力!$B$9&lt;&gt;"", 入力!$B$14&lt;&gt;""), 入力!$B$9 &amp; "の" &amp; 入力!$B$14 &amp; "の事例を教えてください。", "")</f>
        <v/>
      </c>
      <c r="F96" s="13" t="n"/>
      <c r="G96" s="13" t="n"/>
      <c r="H96" s="13" t="n"/>
      <c r="I96" s="13" t="n"/>
      <c r="J96" s="16">
        <f>IF(COUNTBLANK(F96:I96)=4, "", SUMPRODUCT((LEFT(F96:I96,1)="○")*2 + (LEFT(F96:I96,1)="△")*1 + (LEFT(F96:I96,1)="×")*0) / MAX(1, (LEFT(F96,1)="○")+(LEFT(F96,1)="△")+(LEFT(F96,1)="×")      + (LEFT(G96,1)="○")+(LEFT(G96,1)="△")+(LEFT(G96,1)="×")      + (LEFT(H96,1)="○")+(LEFT(H96,1)="△")+(LEFT(H96,1)="×")      + (LEFT(I96,1)="○")+(LEFT(I96,1)="△")+(LEFT(I96,1)="×")) /2)</f>
        <v/>
      </c>
    </row>
    <row r="97" ht="28" customHeight="1">
      <c r="A97" s="13" t="n">
        <v>96</v>
      </c>
      <c r="B97" s="15">
        <f>入力!$B$9</f>
        <v/>
      </c>
      <c r="C97" s="15">
        <f>入力!$B$15</f>
        <v/>
      </c>
      <c r="D97" s="13" t="inlineStr">
        <is>
          <t>評判</t>
        </is>
      </c>
      <c r="E97" s="15">
        <f>IF(AND(入力!$B$9&lt;&gt;"", 入力!$B$15&lt;&gt;""), 入力!$B$9 &amp; "の" &amp; 入力!$B$15 &amp; "の評判を教えてください。", "")</f>
        <v/>
      </c>
      <c r="F97" s="13" t="n"/>
      <c r="G97" s="13" t="n"/>
      <c r="H97" s="13" t="n"/>
      <c r="I97" s="13" t="n"/>
      <c r="J97" s="16">
        <f>IF(COUNTBLANK(F97:I97)=4, "", SUMPRODUCT((LEFT(F97:I97,1)="○")*2 + (LEFT(F97:I97,1)="△")*1 + (LEFT(F97:I97,1)="×")*0) / MAX(1, (LEFT(F97,1)="○")+(LEFT(F97,1)="△")+(LEFT(F97,1)="×")      + (LEFT(G97,1)="○")+(LEFT(G97,1)="△")+(LEFT(G97,1)="×")      + (LEFT(H97,1)="○")+(LEFT(H97,1)="△")+(LEFT(H97,1)="×")      + (LEFT(I97,1)="○")+(LEFT(I97,1)="△")+(LEFT(I97,1)="×")) /2)</f>
        <v/>
      </c>
    </row>
    <row r="98" ht="28" customHeight="1">
      <c r="A98" s="13" t="n">
        <v>97</v>
      </c>
      <c r="B98" s="15">
        <f>入力!$B$9</f>
        <v/>
      </c>
      <c r="C98" s="15">
        <f>入力!$B$15</f>
        <v/>
      </c>
      <c r="D98" s="13" t="inlineStr">
        <is>
          <t>費用</t>
        </is>
      </c>
      <c r="E98" s="15">
        <f>IF(AND(入力!$B$9&lt;&gt;"", 入力!$B$15&lt;&gt;""), 入力!$B$9 &amp; "の" &amp; 入力!$B$15 &amp; "の費用を教えてください。", "")</f>
        <v/>
      </c>
      <c r="F98" s="13" t="n"/>
      <c r="G98" s="13" t="n"/>
      <c r="H98" s="13" t="n"/>
      <c r="I98" s="13" t="n"/>
      <c r="J98" s="16">
        <f>IF(COUNTBLANK(F98:I98)=4, "", SUMPRODUCT((LEFT(F98:I98,1)="○")*2 + (LEFT(F98:I98,1)="△")*1 + (LEFT(F98:I98,1)="×")*0) / MAX(1, (LEFT(F98,1)="○")+(LEFT(F98,1)="△")+(LEFT(F98,1)="×")      + (LEFT(G98,1)="○")+(LEFT(G98,1)="△")+(LEFT(G98,1)="×")      + (LEFT(H98,1)="○")+(LEFT(H98,1)="△")+(LEFT(H98,1)="×")      + (LEFT(I98,1)="○")+(LEFT(I98,1)="△")+(LEFT(I98,1)="×")) /2)</f>
        <v/>
      </c>
    </row>
    <row r="99" ht="28" customHeight="1">
      <c r="A99" s="13" t="n">
        <v>98</v>
      </c>
      <c r="B99" s="15">
        <f>入力!$B$9</f>
        <v/>
      </c>
      <c r="C99" s="15">
        <f>入力!$B$15</f>
        <v/>
      </c>
      <c r="D99" s="13" t="inlineStr">
        <is>
          <t>専門性</t>
        </is>
      </c>
      <c r="E99" s="15">
        <f>IF(AND(入力!$B$9&lt;&gt;"", 入力!$B$15&lt;&gt;""), 入力!$B$9 &amp; "の" &amp; 入力!$B$15 &amp; "の専門性を教えてください。", "")</f>
        <v/>
      </c>
      <c r="F99" s="13" t="n"/>
      <c r="G99" s="13" t="n"/>
      <c r="H99" s="13" t="n"/>
      <c r="I99" s="13" t="n"/>
      <c r="J99" s="16">
        <f>IF(COUNTBLANK(F99:I99)=4, "", SUMPRODUCT((LEFT(F99:I99,1)="○")*2 + (LEFT(F99:I99,1)="△")*1 + (LEFT(F99:I99,1)="×")*0) / MAX(1, (LEFT(F99,1)="○")+(LEFT(F99,1)="△")+(LEFT(F99,1)="×")      + (LEFT(G99,1)="○")+(LEFT(G99,1)="△")+(LEFT(G99,1)="×")      + (LEFT(H99,1)="○")+(LEFT(H99,1)="△")+(LEFT(H99,1)="×")      + (LEFT(I99,1)="○")+(LEFT(I99,1)="△")+(LEFT(I99,1)="×")) /2)</f>
        <v/>
      </c>
    </row>
    <row r="100" ht="28" customHeight="1">
      <c r="A100" s="13" t="n">
        <v>99</v>
      </c>
      <c r="B100" s="15">
        <f>入力!$B$9</f>
        <v/>
      </c>
      <c r="C100" s="15">
        <f>入力!$B$15</f>
        <v/>
      </c>
      <c r="D100" s="13" t="inlineStr">
        <is>
          <t>実績</t>
        </is>
      </c>
      <c r="E100" s="15">
        <f>IF(AND(入力!$B$9&lt;&gt;"", 入力!$B$15&lt;&gt;""), 入力!$B$9 &amp; "の" &amp; 入力!$B$15 &amp; "の実績を教えてください。", "")</f>
        <v/>
      </c>
      <c r="F100" s="13" t="n"/>
      <c r="G100" s="13" t="n"/>
      <c r="H100" s="13" t="n"/>
      <c r="I100" s="13" t="n"/>
      <c r="J100" s="16">
        <f>IF(COUNTBLANK(F100:I100)=4, "", SUMPRODUCT((LEFT(F100:I100,1)="○")*2 + (LEFT(F100:I100,1)="△")*1 + (LEFT(F100:I100,1)="×")*0) / MAX(1, (LEFT(F100,1)="○")+(LEFT(F100,1)="△")+(LEFT(F100,1)="×")      + (LEFT(G100,1)="○")+(LEFT(G100,1)="△")+(LEFT(G100,1)="×")      + (LEFT(H100,1)="○")+(LEFT(H100,1)="△")+(LEFT(H100,1)="×")      + (LEFT(I100,1)="○")+(LEFT(I100,1)="△")+(LEFT(I100,1)="×")) /2)</f>
        <v/>
      </c>
    </row>
    <row r="101" ht="28" customHeight="1">
      <c r="A101" s="13" t="n">
        <v>100</v>
      </c>
      <c r="B101" s="15">
        <f>入力!$B$9</f>
        <v/>
      </c>
      <c r="C101" s="15">
        <f>入力!$B$15</f>
        <v/>
      </c>
      <c r="D101" s="13" t="inlineStr">
        <is>
          <t>事例</t>
        </is>
      </c>
      <c r="E101" s="15">
        <f>IF(AND(入力!$B$9&lt;&gt;"", 入力!$B$15&lt;&gt;""), 入力!$B$9 &amp; "の" &amp; 入力!$B$15 &amp; "の事例を教えてください。", "")</f>
        <v/>
      </c>
      <c r="F101" s="13" t="n"/>
      <c r="G101" s="13" t="n"/>
      <c r="H101" s="13" t="n"/>
      <c r="I101" s="13" t="n"/>
      <c r="J101" s="16">
        <f>IF(COUNTBLANK(F101:I101)=4, "", SUMPRODUCT((LEFT(F101:I101,1)="○")*2 + (LEFT(F101:I101,1)="△")*1 + (LEFT(F101:I101,1)="×")*0) / MAX(1, (LEFT(F101,1)="○")+(LEFT(F101,1)="△")+(LEFT(F101,1)="×")      + (LEFT(G101,1)="○")+(LEFT(G101,1)="△")+(LEFT(G101,1)="×")      + (LEFT(H101,1)="○")+(LEFT(H101,1)="△")+(LEFT(H101,1)="×")      + (LEFT(I101,1)="○")+(LEFT(I101,1)="△")+(LEFT(I101,1)="×")) /2)</f>
        <v/>
      </c>
    </row>
    <row r="102" ht="28" customHeight="1">
      <c r="A102" s="13" t="n">
        <v>101</v>
      </c>
      <c r="B102" s="15">
        <f>入力!$B$10</f>
        <v/>
      </c>
      <c r="C102" s="15">
        <f>入力!$B$13</f>
        <v/>
      </c>
      <c r="D102" s="13" t="inlineStr">
        <is>
          <t>評判</t>
        </is>
      </c>
      <c r="E102" s="15">
        <f>IF(AND(入力!$B$10&lt;&gt;"", 入力!$B$13&lt;&gt;""), 入力!$B$10 &amp; "の" &amp; 入力!$B$13 &amp; "の評判を教えてください。", "")</f>
        <v/>
      </c>
      <c r="F102" s="13" t="n"/>
      <c r="G102" s="13" t="n"/>
      <c r="H102" s="13" t="n"/>
      <c r="I102" s="13" t="n"/>
      <c r="J102" s="16">
        <f>IF(COUNTBLANK(F102:I102)=4, "", SUMPRODUCT((LEFT(F102:I102,1)="○")*2 + (LEFT(F102:I102,1)="△")*1 + (LEFT(F102:I102,1)="×")*0) / MAX(1, (LEFT(F102,1)="○")+(LEFT(F102,1)="△")+(LEFT(F102,1)="×")      + (LEFT(G102,1)="○")+(LEFT(G102,1)="△")+(LEFT(G102,1)="×")      + (LEFT(H102,1)="○")+(LEFT(H102,1)="△")+(LEFT(H102,1)="×")      + (LEFT(I102,1)="○")+(LEFT(I102,1)="△")+(LEFT(I102,1)="×")) /2)</f>
        <v/>
      </c>
    </row>
    <row r="103" ht="28" customHeight="1">
      <c r="A103" s="13" t="n">
        <v>102</v>
      </c>
      <c r="B103" s="15">
        <f>入力!$B$10</f>
        <v/>
      </c>
      <c r="C103" s="15">
        <f>入力!$B$13</f>
        <v/>
      </c>
      <c r="D103" s="13" t="inlineStr">
        <is>
          <t>費用</t>
        </is>
      </c>
      <c r="E103" s="15">
        <f>IF(AND(入力!$B$10&lt;&gt;"", 入力!$B$13&lt;&gt;""), 入力!$B$10 &amp; "の" &amp; 入力!$B$13 &amp; "の費用を教えてください。", "")</f>
        <v/>
      </c>
      <c r="F103" s="13" t="n"/>
      <c r="G103" s="13" t="n"/>
      <c r="H103" s="13" t="n"/>
      <c r="I103" s="13" t="n"/>
      <c r="J103" s="16">
        <f>IF(COUNTBLANK(F103:I103)=4, "", SUMPRODUCT((LEFT(F103:I103,1)="○")*2 + (LEFT(F103:I103,1)="△")*1 + (LEFT(F103:I103,1)="×")*0) / MAX(1, (LEFT(F103,1)="○")+(LEFT(F103,1)="△")+(LEFT(F103,1)="×")      + (LEFT(G103,1)="○")+(LEFT(G103,1)="△")+(LEFT(G103,1)="×")      + (LEFT(H103,1)="○")+(LEFT(H103,1)="△")+(LEFT(H103,1)="×")      + (LEFT(I103,1)="○")+(LEFT(I103,1)="△")+(LEFT(I103,1)="×")) /2)</f>
        <v/>
      </c>
    </row>
    <row r="104" ht="28" customHeight="1">
      <c r="A104" s="13" t="n">
        <v>103</v>
      </c>
      <c r="B104" s="15">
        <f>入力!$B$10</f>
        <v/>
      </c>
      <c r="C104" s="15">
        <f>入力!$B$13</f>
        <v/>
      </c>
      <c r="D104" s="13" t="inlineStr">
        <is>
          <t>専門性</t>
        </is>
      </c>
      <c r="E104" s="15">
        <f>IF(AND(入力!$B$10&lt;&gt;"", 入力!$B$13&lt;&gt;""), 入力!$B$10 &amp; "の" &amp; 入力!$B$13 &amp; "の専門性を教えてください。", "")</f>
        <v/>
      </c>
      <c r="F104" s="13" t="n"/>
      <c r="G104" s="13" t="n"/>
      <c r="H104" s="13" t="n"/>
      <c r="I104" s="13" t="n"/>
      <c r="J104" s="16">
        <f>IF(COUNTBLANK(F104:I104)=4, "", SUMPRODUCT((LEFT(F104:I104,1)="○")*2 + (LEFT(F104:I104,1)="△")*1 + (LEFT(F104:I104,1)="×")*0) / MAX(1, (LEFT(F104,1)="○")+(LEFT(F104,1)="△")+(LEFT(F104,1)="×")      + (LEFT(G104,1)="○")+(LEFT(G104,1)="△")+(LEFT(G104,1)="×")      + (LEFT(H104,1)="○")+(LEFT(H104,1)="△")+(LEFT(H104,1)="×")      + (LEFT(I104,1)="○")+(LEFT(I104,1)="△")+(LEFT(I104,1)="×")) /2)</f>
        <v/>
      </c>
    </row>
    <row r="105" ht="28" customHeight="1">
      <c r="A105" s="13" t="n">
        <v>104</v>
      </c>
      <c r="B105" s="15">
        <f>入力!$B$10</f>
        <v/>
      </c>
      <c r="C105" s="15">
        <f>入力!$B$13</f>
        <v/>
      </c>
      <c r="D105" s="13" t="inlineStr">
        <is>
          <t>実績</t>
        </is>
      </c>
      <c r="E105" s="15">
        <f>IF(AND(入力!$B$10&lt;&gt;"", 入力!$B$13&lt;&gt;""), 入力!$B$10 &amp; "の" &amp; 入力!$B$13 &amp; "の実績を教えてください。", "")</f>
        <v/>
      </c>
      <c r="F105" s="13" t="n"/>
      <c r="G105" s="13" t="n"/>
      <c r="H105" s="13" t="n"/>
      <c r="I105" s="13" t="n"/>
      <c r="J105" s="16">
        <f>IF(COUNTBLANK(F105:I105)=4, "", SUMPRODUCT((LEFT(F105:I105,1)="○")*2 + (LEFT(F105:I105,1)="△")*1 + (LEFT(F105:I105,1)="×")*0) / MAX(1, (LEFT(F105,1)="○")+(LEFT(F105,1)="△")+(LEFT(F105,1)="×")      + (LEFT(G105,1)="○")+(LEFT(G105,1)="△")+(LEFT(G105,1)="×")      + (LEFT(H105,1)="○")+(LEFT(H105,1)="△")+(LEFT(H105,1)="×")      + (LEFT(I105,1)="○")+(LEFT(I105,1)="△")+(LEFT(I105,1)="×")) /2)</f>
        <v/>
      </c>
    </row>
    <row r="106" ht="28" customHeight="1">
      <c r="A106" s="13" t="n">
        <v>105</v>
      </c>
      <c r="B106" s="15">
        <f>入力!$B$10</f>
        <v/>
      </c>
      <c r="C106" s="15">
        <f>入力!$B$13</f>
        <v/>
      </c>
      <c r="D106" s="13" t="inlineStr">
        <is>
          <t>事例</t>
        </is>
      </c>
      <c r="E106" s="15">
        <f>IF(AND(入力!$B$10&lt;&gt;"", 入力!$B$13&lt;&gt;""), 入力!$B$10 &amp; "の" &amp; 入力!$B$13 &amp; "の事例を教えてください。", "")</f>
        <v/>
      </c>
      <c r="F106" s="13" t="n"/>
      <c r="G106" s="13" t="n"/>
      <c r="H106" s="13" t="n"/>
      <c r="I106" s="13" t="n"/>
      <c r="J106" s="16">
        <f>IF(COUNTBLANK(F106:I106)=4, "", SUMPRODUCT((LEFT(F106:I106,1)="○")*2 + (LEFT(F106:I106,1)="△")*1 + (LEFT(F106:I106,1)="×")*0) / MAX(1, (LEFT(F106,1)="○")+(LEFT(F106,1)="△")+(LEFT(F106,1)="×")      + (LEFT(G106,1)="○")+(LEFT(G106,1)="△")+(LEFT(G106,1)="×")      + (LEFT(H106,1)="○")+(LEFT(H106,1)="△")+(LEFT(H106,1)="×")      + (LEFT(I106,1)="○")+(LEFT(I106,1)="△")+(LEFT(I106,1)="×")) /2)</f>
        <v/>
      </c>
    </row>
    <row r="107" ht="28" customHeight="1">
      <c r="A107" s="13" t="n">
        <v>106</v>
      </c>
      <c r="B107" s="15">
        <f>入力!$B$10</f>
        <v/>
      </c>
      <c r="C107" s="15">
        <f>入力!$B$14</f>
        <v/>
      </c>
      <c r="D107" s="13" t="inlineStr">
        <is>
          <t>評判</t>
        </is>
      </c>
      <c r="E107" s="15">
        <f>IF(AND(入力!$B$10&lt;&gt;"", 入力!$B$14&lt;&gt;""), 入力!$B$10 &amp; "の" &amp; 入力!$B$14 &amp; "の評判を教えてください。", "")</f>
        <v/>
      </c>
      <c r="F107" s="13" t="n"/>
      <c r="G107" s="13" t="n"/>
      <c r="H107" s="13" t="n"/>
      <c r="I107" s="13" t="n"/>
      <c r="J107" s="16">
        <f>IF(COUNTBLANK(F107:I107)=4, "", SUMPRODUCT((LEFT(F107:I107,1)="○")*2 + (LEFT(F107:I107,1)="△")*1 + (LEFT(F107:I107,1)="×")*0) / MAX(1, (LEFT(F107,1)="○")+(LEFT(F107,1)="△")+(LEFT(F107,1)="×")      + (LEFT(G107,1)="○")+(LEFT(G107,1)="△")+(LEFT(G107,1)="×")      + (LEFT(H107,1)="○")+(LEFT(H107,1)="△")+(LEFT(H107,1)="×")      + (LEFT(I107,1)="○")+(LEFT(I107,1)="△")+(LEFT(I107,1)="×")) /2)</f>
        <v/>
      </c>
    </row>
    <row r="108" ht="28" customHeight="1">
      <c r="A108" s="13" t="n">
        <v>107</v>
      </c>
      <c r="B108" s="15">
        <f>入力!$B$10</f>
        <v/>
      </c>
      <c r="C108" s="15">
        <f>入力!$B$14</f>
        <v/>
      </c>
      <c r="D108" s="13" t="inlineStr">
        <is>
          <t>費用</t>
        </is>
      </c>
      <c r="E108" s="15">
        <f>IF(AND(入力!$B$10&lt;&gt;"", 入力!$B$14&lt;&gt;""), 入力!$B$10 &amp; "の" &amp; 入力!$B$14 &amp; "の費用を教えてください。", "")</f>
        <v/>
      </c>
      <c r="F108" s="13" t="n"/>
      <c r="G108" s="13" t="n"/>
      <c r="H108" s="13" t="n"/>
      <c r="I108" s="13" t="n"/>
      <c r="J108" s="16">
        <f>IF(COUNTBLANK(F108:I108)=4, "", SUMPRODUCT((LEFT(F108:I108,1)="○")*2 + (LEFT(F108:I108,1)="△")*1 + (LEFT(F108:I108,1)="×")*0) / MAX(1, (LEFT(F108,1)="○")+(LEFT(F108,1)="△")+(LEFT(F108,1)="×")      + (LEFT(G108,1)="○")+(LEFT(G108,1)="△")+(LEFT(G108,1)="×")      + (LEFT(H108,1)="○")+(LEFT(H108,1)="△")+(LEFT(H108,1)="×")      + (LEFT(I108,1)="○")+(LEFT(I108,1)="△")+(LEFT(I108,1)="×")) /2)</f>
        <v/>
      </c>
    </row>
    <row r="109" ht="28" customHeight="1">
      <c r="A109" s="13" t="n">
        <v>108</v>
      </c>
      <c r="B109" s="15">
        <f>入力!$B$10</f>
        <v/>
      </c>
      <c r="C109" s="15">
        <f>入力!$B$14</f>
        <v/>
      </c>
      <c r="D109" s="13" t="inlineStr">
        <is>
          <t>専門性</t>
        </is>
      </c>
      <c r="E109" s="15">
        <f>IF(AND(入力!$B$10&lt;&gt;"", 入力!$B$14&lt;&gt;""), 入力!$B$10 &amp; "の" &amp; 入力!$B$14 &amp; "の専門性を教えてください。", "")</f>
        <v/>
      </c>
      <c r="F109" s="13" t="n"/>
      <c r="G109" s="13" t="n"/>
      <c r="H109" s="13" t="n"/>
      <c r="I109" s="13" t="n"/>
      <c r="J109" s="16">
        <f>IF(COUNTBLANK(F109:I109)=4, "", SUMPRODUCT((LEFT(F109:I109,1)="○")*2 + (LEFT(F109:I109,1)="△")*1 + (LEFT(F109:I109,1)="×")*0) / MAX(1, (LEFT(F109,1)="○")+(LEFT(F109,1)="△")+(LEFT(F109,1)="×")      + (LEFT(G109,1)="○")+(LEFT(G109,1)="△")+(LEFT(G109,1)="×")      + (LEFT(H109,1)="○")+(LEFT(H109,1)="△")+(LEFT(H109,1)="×")      + (LEFT(I109,1)="○")+(LEFT(I109,1)="△")+(LEFT(I109,1)="×")) /2)</f>
        <v/>
      </c>
    </row>
    <row r="110" ht="28" customHeight="1">
      <c r="A110" s="13" t="n">
        <v>109</v>
      </c>
      <c r="B110" s="15">
        <f>入力!$B$10</f>
        <v/>
      </c>
      <c r="C110" s="15">
        <f>入力!$B$14</f>
        <v/>
      </c>
      <c r="D110" s="13" t="inlineStr">
        <is>
          <t>実績</t>
        </is>
      </c>
      <c r="E110" s="15">
        <f>IF(AND(入力!$B$10&lt;&gt;"", 入力!$B$14&lt;&gt;""), 入力!$B$10 &amp; "の" &amp; 入力!$B$14 &amp; "の実績を教えてください。", "")</f>
        <v/>
      </c>
      <c r="F110" s="13" t="n"/>
      <c r="G110" s="13" t="n"/>
      <c r="H110" s="13" t="n"/>
      <c r="I110" s="13" t="n"/>
      <c r="J110" s="16">
        <f>IF(COUNTBLANK(F110:I110)=4, "", SUMPRODUCT((LEFT(F110:I110,1)="○")*2 + (LEFT(F110:I110,1)="△")*1 + (LEFT(F110:I110,1)="×")*0) / MAX(1, (LEFT(F110,1)="○")+(LEFT(F110,1)="△")+(LEFT(F110,1)="×")      + (LEFT(G110,1)="○")+(LEFT(G110,1)="△")+(LEFT(G110,1)="×")      + (LEFT(H110,1)="○")+(LEFT(H110,1)="△")+(LEFT(H110,1)="×")      + (LEFT(I110,1)="○")+(LEFT(I110,1)="△")+(LEFT(I110,1)="×")) /2)</f>
        <v/>
      </c>
    </row>
    <row r="111" ht="28" customHeight="1">
      <c r="A111" s="13" t="n">
        <v>110</v>
      </c>
      <c r="B111" s="15">
        <f>入力!$B$10</f>
        <v/>
      </c>
      <c r="C111" s="15">
        <f>入力!$B$14</f>
        <v/>
      </c>
      <c r="D111" s="13" t="inlineStr">
        <is>
          <t>事例</t>
        </is>
      </c>
      <c r="E111" s="15">
        <f>IF(AND(入力!$B$10&lt;&gt;"", 入力!$B$14&lt;&gt;""), 入力!$B$10 &amp; "の" &amp; 入力!$B$14 &amp; "の事例を教えてください。", "")</f>
        <v/>
      </c>
      <c r="F111" s="13" t="n"/>
      <c r="G111" s="13" t="n"/>
      <c r="H111" s="13" t="n"/>
      <c r="I111" s="13" t="n"/>
      <c r="J111" s="16">
        <f>IF(COUNTBLANK(F111:I111)=4, "", SUMPRODUCT((LEFT(F111:I111,1)="○")*2 + (LEFT(F111:I111,1)="△")*1 + (LEFT(F111:I111,1)="×")*0) / MAX(1, (LEFT(F111,1)="○")+(LEFT(F111,1)="△")+(LEFT(F111,1)="×")      + (LEFT(G111,1)="○")+(LEFT(G111,1)="△")+(LEFT(G111,1)="×")      + (LEFT(H111,1)="○")+(LEFT(H111,1)="△")+(LEFT(H111,1)="×")      + (LEFT(I111,1)="○")+(LEFT(I111,1)="△")+(LEFT(I111,1)="×")) /2)</f>
        <v/>
      </c>
    </row>
    <row r="112" ht="28" customHeight="1">
      <c r="A112" s="13" t="n">
        <v>111</v>
      </c>
      <c r="B112" s="15">
        <f>入力!$B$10</f>
        <v/>
      </c>
      <c r="C112" s="15">
        <f>入力!$B$15</f>
        <v/>
      </c>
      <c r="D112" s="13" t="inlineStr">
        <is>
          <t>評判</t>
        </is>
      </c>
      <c r="E112" s="15">
        <f>IF(AND(入力!$B$10&lt;&gt;"", 入力!$B$15&lt;&gt;""), 入力!$B$10 &amp; "の" &amp; 入力!$B$15 &amp; "の評判を教えてください。", "")</f>
        <v/>
      </c>
      <c r="F112" s="13" t="n"/>
      <c r="G112" s="13" t="n"/>
      <c r="H112" s="13" t="n"/>
      <c r="I112" s="13" t="n"/>
      <c r="J112" s="16">
        <f>IF(COUNTBLANK(F112:I112)=4, "", SUMPRODUCT((LEFT(F112:I112,1)="○")*2 + (LEFT(F112:I112,1)="△")*1 + (LEFT(F112:I112,1)="×")*0) / MAX(1, (LEFT(F112,1)="○")+(LEFT(F112,1)="△")+(LEFT(F112,1)="×")      + (LEFT(G112,1)="○")+(LEFT(G112,1)="△")+(LEFT(G112,1)="×")      + (LEFT(H112,1)="○")+(LEFT(H112,1)="△")+(LEFT(H112,1)="×")      + (LEFT(I112,1)="○")+(LEFT(I112,1)="△")+(LEFT(I112,1)="×")) /2)</f>
        <v/>
      </c>
    </row>
    <row r="113" ht="28" customHeight="1">
      <c r="A113" s="13" t="n">
        <v>112</v>
      </c>
      <c r="B113" s="15">
        <f>入力!$B$10</f>
        <v/>
      </c>
      <c r="C113" s="15">
        <f>入力!$B$15</f>
        <v/>
      </c>
      <c r="D113" s="13" t="inlineStr">
        <is>
          <t>費用</t>
        </is>
      </c>
      <c r="E113" s="15">
        <f>IF(AND(入力!$B$10&lt;&gt;"", 入力!$B$15&lt;&gt;""), 入力!$B$10 &amp; "の" &amp; 入力!$B$15 &amp; "の費用を教えてください。", "")</f>
        <v/>
      </c>
      <c r="F113" s="13" t="n"/>
      <c r="G113" s="13" t="n"/>
      <c r="H113" s="13" t="n"/>
      <c r="I113" s="13" t="n"/>
      <c r="J113" s="16">
        <f>IF(COUNTBLANK(F113:I113)=4, "", SUMPRODUCT((LEFT(F113:I113,1)="○")*2 + (LEFT(F113:I113,1)="△")*1 + (LEFT(F113:I113,1)="×")*0) / MAX(1, (LEFT(F113,1)="○")+(LEFT(F113,1)="△")+(LEFT(F113,1)="×")      + (LEFT(G113,1)="○")+(LEFT(G113,1)="△")+(LEFT(G113,1)="×")      + (LEFT(H113,1)="○")+(LEFT(H113,1)="△")+(LEFT(H113,1)="×")      + (LEFT(I113,1)="○")+(LEFT(I113,1)="△")+(LEFT(I113,1)="×")) /2)</f>
        <v/>
      </c>
    </row>
    <row r="114" ht="28" customHeight="1">
      <c r="A114" s="13" t="n">
        <v>113</v>
      </c>
      <c r="B114" s="15">
        <f>入力!$B$10</f>
        <v/>
      </c>
      <c r="C114" s="15">
        <f>入力!$B$15</f>
        <v/>
      </c>
      <c r="D114" s="13" t="inlineStr">
        <is>
          <t>専門性</t>
        </is>
      </c>
      <c r="E114" s="15">
        <f>IF(AND(入力!$B$10&lt;&gt;"", 入力!$B$15&lt;&gt;""), 入力!$B$10 &amp; "の" &amp; 入力!$B$15 &amp; "の専門性を教えてください。", "")</f>
        <v/>
      </c>
      <c r="F114" s="13" t="n"/>
      <c r="G114" s="13" t="n"/>
      <c r="H114" s="13" t="n"/>
      <c r="I114" s="13" t="n"/>
      <c r="J114" s="16">
        <f>IF(COUNTBLANK(F114:I114)=4, "", SUMPRODUCT((LEFT(F114:I114,1)="○")*2 + (LEFT(F114:I114,1)="△")*1 + (LEFT(F114:I114,1)="×")*0) / MAX(1, (LEFT(F114,1)="○")+(LEFT(F114,1)="△")+(LEFT(F114,1)="×")      + (LEFT(G114,1)="○")+(LEFT(G114,1)="△")+(LEFT(G114,1)="×")      + (LEFT(H114,1)="○")+(LEFT(H114,1)="△")+(LEFT(H114,1)="×")      + (LEFT(I114,1)="○")+(LEFT(I114,1)="△")+(LEFT(I114,1)="×")) /2)</f>
        <v/>
      </c>
    </row>
    <row r="115" ht="28" customHeight="1">
      <c r="A115" s="13" t="n">
        <v>114</v>
      </c>
      <c r="B115" s="15">
        <f>入力!$B$10</f>
        <v/>
      </c>
      <c r="C115" s="15">
        <f>入力!$B$15</f>
        <v/>
      </c>
      <c r="D115" s="13" t="inlineStr">
        <is>
          <t>実績</t>
        </is>
      </c>
      <c r="E115" s="15">
        <f>IF(AND(入力!$B$10&lt;&gt;"", 入力!$B$15&lt;&gt;""), 入力!$B$10 &amp; "の" &amp; 入力!$B$15 &amp; "の実績を教えてください。", "")</f>
        <v/>
      </c>
      <c r="F115" s="13" t="n"/>
      <c r="G115" s="13" t="n"/>
      <c r="H115" s="13" t="n"/>
      <c r="I115" s="13" t="n"/>
      <c r="J115" s="16">
        <f>IF(COUNTBLANK(F115:I115)=4, "", SUMPRODUCT((LEFT(F115:I115,1)="○")*2 + (LEFT(F115:I115,1)="△")*1 + (LEFT(F115:I115,1)="×")*0) / MAX(1, (LEFT(F115,1)="○")+(LEFT(F115,1)="△")+(LEFT(F115,1)="×")      + (LEFT(G115,1)="○")+(LEFT(G115,1)="△")+(LEFT(G115,1)="×")      + (LEFT(H115,1)="○")+(LEFT(H115,1)="△")+(LEFT(H115,1)="×")      + (LEFT(I115,1)="○")+(LEFT(I115,1)="△")+(LEFT(I115,1)="×")) /2)</f>
        <v/>
      </c>
    </row>
    <row r="116" ht="28" customHeight="1">
      <c r="A116" s="13" t="n">
        <v>115</v>
      </c>
      <c r="B116" s="15">
        <f>入力!$B$10</f>
        <v/>
      </c>
      <c r="C116" s="15">
        <f>入力!$B$15</f>
        <v/>
      </c>
      <c r="D116" s="13" t="inlineStr">
        <is>
          <t>事例</t>
        </is>
      </c>
      <c r="E116" s="15">
        <f>IF(AND(入力!$B$10&lt;&gt;"", 入力!$B$15&lt;&gt;""), 入力!$B$10 &amp; "の" &amp; 入力!$B$15 &amp; "の事例を教えてください。", "")</f>
        <v/>
      </c>
      <c r="F116" s="13" t="n"/>
      <c r="G116" s="13" t="n"/>
      <c r="H116" s="13" t="n"/>
      <c r="I116" s="13" t="n"/>
      <c r="J116" s="16">
        <f>IF(COUNTBLANK(F116:I116)=4, "", SUMPRODUCT((LEFT(F116:I116,1)="○")*2 + (LEFT(F116:I116,1)="△")*1 + (LEFT(F116:I116,1)="×")*0) / MAX(1, (LEFT(F116,1)="○")+(LEFT(F116,1)="△")+(LEFT(F116,1)="×")      + (LEFT(G116,1)="○")+(LEFT(G116,1)="△")+(LEFT(G116,1)="×")      + (LEFT(H116,1)="○")+(LEFT(H116,1)="△")+(LEFT(H116,1)="×")      + (LEFT(I116,1)="○")+(LEFT(I116,1)="△")+(LEFT(I116,1)="×")) /2)</f>
        <v/>
      </c>
    </row>
  </sheetData>
  <conditionalFormatting sqref="F2:F116">
    <cfRule type="cellIs" priority="1" operator="beginsWith" dxfId="0">
      <formula>"○"</formula>
    </cfRule>
    <cfRule type="cellIs" priority="2" operator="beginsWith" dxfId="1">
      <formula>"△"</formula>
    </cfRule>
    <cfRule type="cellIs" priority="3" operator="beginsWith" dxfId="2">
      <formula>"×"</formula>
    </cfRule>
    <cfRule type="cellIs" priority="4" operator="beginsWith" dxfId="3">
      <formula>"−"</formula>
    </cfRule>
  </conditionalFormatting>
  <conditionalFormatting sqref="G2:G116">
    <cfRule type="cellIs" priority="5" operator="beginsWith" dxfId="0">
      <formula>"○"</formula>
    </cfRule>
    <cfRule type="cellIs" priority="6" operator="beginsWith" dxfId="1">
      <formula>"△"</formula>
    </cfRule>
    <cfRule type="cellIs" priority="7" operator="beginsWith" dxfId="2">
      <formula>"×"</formula>
    </cfRule>
    <cfRule type="cellIs" priority="8" operator="beginsWith" dxfId="3">
      <formula>"−"</formula>
    </cfRule>
  </conditionalFormatting>
  <conditionalFormatting sqref="H2:H116">
    <cfRule type="cellIs" priority="9" operator="beginsWith" dxfId="0">
      <formula>"○"</formula>
    </cfRule>
    <cfRule type="cellIs" priority="10" operator="beginsWith" dxfId="1">
      <formula>"△"</formula>
    </cfRule>
    <cfRule type="cellIs" priority="11" operator="beginsWith" dxfId="2">
      <formula>"×"</formula>
    </cfRule>
    <cfRule type="cellIs" priority="12" operator="beginsWith" dxfId="3">
      <formula>"−"</formula>
    </cfRule>
  </conditionalFormatting>
  <conditionalFormatting sqref="I2:I116">
    <cfRule type="cellIs" priority="13" operator="beginsWith" dxfId="0">
      <formula>"○"</formula>
    </cfRule>
    <cfRule type="cellIs" priority="14" operator="beginsWith" dxfId="1">
      <formula>"△"</formula>
    </cfRule>
    <cfRule type="cellIs" priority="15" operator="beginsWith" dxfId="2">
      <formula>"×"</formula>
    </cfRule>
    <cfRule type="cellIs" priority="16" operator="beginsWith" dxfId="3">
      <formula>"−"</formula>
    </cfRule>
  </conditionalFormatting>
  <dataValidations count="1">
    <dataValidation sqref="F2:F116 G2:G116 H2:H116 I2:I116" showDropDown="0" showInputMessage="0" showErrorMessage="0" allowBlank="1" type="list">
      <formula1>"○ 推薦された,△ 言及のみ,× 出現なし,− 未検証"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76"/>
  <sheetViews>
    <sheetView showGridLines="0" workbookViewId="0">
      <pane xSplit="6" ySplit="1" topLeftCell="G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8" customWidth="1" min="2" max="2"/>
    <col width="18" customWidth="1" min="3" max="3"/>
    <col width="18" customWidth="1" min="4" max="4"/>
    <col width="12" customWidth="1" min="5" max="5"/>
    <col width="50" customWidth="1" min="6" max="6"/>
    <col width="11" customWidth="1" min="7" max="7"/>
    <col width="11" customWidth="1" min="8" max="8"/>
    <col width="11" customWidth="1" min="9" max="9"/>
    <col width="11" customWidth="1" min="10" max="10"/>
    <col width="12" customWidth="1" min="11" max="11"/>
  </cols>
  <sheetData>
    <row r="1" ht="30" customHeight="1">
      <c r="A1" s="12" t="inlineStr">
        <is>
          <t>No.</t>
        </is>
      </c>
      <c r="B1" s="12" t="inlineStr">
        <is>
          <t>自社</t>
        </is>
      </c>
      <c r="C1" s="12" t="inlineStr">
        <is>
          <t>競合</t>
        </is>
      </c>
      <c r="D1" s="12" t="inlineStr">
        <is>
          <t>What（サービス）</t>
        </is>
      </c>
      <c r="E1" s="12" t="inlineStr">
        <is>
          <t>評価軸</t>
        </is>
      </c>
      <c r="F1" s="12" t="inlineStr">
        <is>
          <t>生成プロンプト</t>
        </is>
      </c>
      <c r="G1" s="12" t="inlineStr">
        <is>
          <t>ChatGPT</t>
        </is>
      </c>
      <c r="H1" s="12" t="inlineStr">
        <is>
          <t>Gemini</t>
        </is>
      </c>
      <c r="I1" s="12" t="inlineStr">
        <is>
          <t>Perplexity</t>
        </is>
      </c>
      <c r="J1" s="12" t="inlineStr">
        <is>
          <t>AIO</t>
        </is>
      </c>
      <c r="K1" s="12" t="inlineStr">
        <is>
          <t>自社優位スコア</t>
        </is>
      </c>
    </row>
    <row r="2" ht="28" customHeight="1">
      <c r="A2" s="13" t="n">
        <v>1</v>
      </c>
      <c r="B2" s="15">
        <f>入力!$B$2</f>
        <v/>
      </c>
      <c r="C2" s="15">
        <f>入力!$B$6</f>
        <v/>
      </c>
      <c r="D2" s="15">
        <f>入力!$B$13</f>
        <v/>
      </c>
      <c r="E2" s="13" t="inlineStr">
        <is>
          <t>評判</t>
        </is>
      </c>
      <c r="F2" s="15">
        <f>IF(AND(入力!$B$2&lt;&gt;"", 入力!$B$6&lt;&gt;"", 入力!$B$13&lt;&gt;""), 入力!$B$2 &amp; "と" &amp; 入力!$B$6 &amp; "の" &amp; 入力!$B$13 &amp; "を評判で比較して教えてください。", "")</f>
        <v/>
      </c>
      <c r="G2" s="13" t="n"/>
      <c r="H2" s="13" t="n"/>
      <c r="I2" s="13" t="n"/>
      <c r="J2" s="13" t="n"/>
      <c r="K2" s="16">
        <f>IF(COUNTBLANK(G2:J2)=4, "", SUMPRODUCT((LEFT(G2:J2,1)="○")*2 + (LEFT(G2:J2,1)="△")*1 + (LEFT(G2:J2,1)="×")*0) / MAX(1, (LEFT(G2,1)="○")+(LEFT(G2,1)="△")+(LEFT(G2,1)="×")      + (LEFT(H2,1)="○")+(LEFT(H2,1)="△")+(LEFT(H2,1)="×")      + (LEFT(I2,1)="○")+(LEFT(I2,1)="△")+(LEFT(I2,1)="×")      + (LEFT(J2,1)="○")+(LEFT(J2,1)="△")+(LEFT(J2,1)="×")) /2)</f>
        <v/>
      </c>
    </row>
    <row r="3" ht="28" customHeight="1">
      <c r="A3" s="13" t="n">
        <v>2</v>
      </c>
      <c r="B3" s="15">
        <f>入力!$B$2</f>
        <v/>
      </c>
      <c r="C3" s="15">
        <f>入力!$B$6</f>
        <v/>
      </c>
      <c r="D3" s="15">
        <f>入力!$B$13</f>
        <v/>
      </c>
      <c r="E3" s="13" t="inlineStr">
        <is>
          <t>費用</t>
        </is>
      </c>
      <c r="F3" s="15">
        <f>IF(AND(入力!$B$2&lt;&gt;"", 入力!$B$6&lt;&gt;"", 入力!$B$13&lt;&gt;""), 入力!$B$2 &amp; "と" &amp; 入力!$B$6 &amp; "の" &amp; 入力!$B$13 &amp; "を費用で比較して教えてください。", "")</f>
        <v/>
      </c>
      <c r="G3" s="13" t="n"/>
      <c r="H3" s="13" t="n"/>
      <c r="I3" s="13" t="n"/>
      <c r="J3" s="13" t="n"/>
      <c r="K3" s="16">
        <f>IF(COUNTBLANK(G3:J3)=4, "", SUMPRODUCT((LEFT(G3:J3,1)="○")*2 + (LEFT(G3:J3,1)="△")*1 + (LEFT(G3:J3,1)="×")*0) / MAX(1, (LEFT(G3,1)="○")+(LEFT(G3,1)="△")+(LEFT(G3,1)="×")      + (LEFT(H3,1)="○")+(LEFT(H3,1)="△")+(LEFT(H3,1)="×")      + (LEFT(I3,1)="○")+(LEFT(I3,1)="△")+(LEFT(I3,1)="×")      + (LEFT(J3,1)="○")+(LEFT(J3,1)="△")+(LEFT(J3,1)="×")) /2)</f>
        <v/>
      </c>
    </row>
    <row r="4" ht="28" customHeight="1">
      <c r="A4" s="13" t="n">
        <v>3</v>
      </c>
      <c r="B4" s="15">
        <f>入力!$B$2</f>
        <v/>
      </c>
      <c r="C4" s="15">
        <f>入力!$B$6</f>
        <v/>
      </c>
      <c r="D4" s="15">
        <f>入力!$B$13</f>
        <v/>
      </c>
      <c r="E4" s="13" t="inlineStr">
        <is>
          <t>専門性</t>
        </is>
      </c>
      <c r="F4" s="15">
        <f>IF(AND(入力!$B$2&lt;&gt;"", 入力!$B$6&lt;&gt;"", 入力!$B$13&lt;&gt;""), 入力!$B$2 &amp; "と" &amp; 入力!$B$6 &amp; "の" &amp; 入力!$B$13 &amp; "を専門性で比較して教えてください。", "")</f>
        <v/>
      </c>
      <c r="G4" s="13" t="n"/>
      <c r="H4" s="13" t="n"/>
      <c r="I4" s="13" t="n"/>
      <c r="J4" s="13" t="n"/>
      <c r="K4" s="16">
        <f>IF(COUNTBLANK(G4:J4)=4, "", SUMPRODUCT((LEFT(G4:J4,1)="○")*2 + (LEFT(G4:J4,1)="△")*1 + (LEFT(G4:J4,1)="×")*0) / MAX(1, (LEFT(G4,1)="○")+(LEFT(G4,1)="△")+(LEFT(G4,1)="×")      + (LEFT(H4,1)="○")+(LEFT(H4,1)="△")+(LEFT(H4,1)="×")      + (LEFT(I4,1)="○")+(LEFT(I4,1)="△")+(LEFT(I4,1)="×")      + (LEFT(J4,1)="○")+(LEFT(J4,1)="△")+(LEFT(J4,1)="×")) /2)</f>
        <v/>
      </c>
    </row>
    <row r="5" ht="28" customHeight="1">
      <c r="A5" s="13" t="n">
        <v>4</v>
      </c>
      <c r="B5" s="15">
        <f>入力!$B$2</f>
        <v/>
      </c>
      <c r="C5" s="15">
        <f>入力!$B$6</f>
        <v/>
      </c>
      <c r="D5" s="15">
        <f>入力!$B$13</f>
        <v/>
      </c>
      <c r="E5" s="13" t="inlineStr">
        <is>
          <t>実績</t>
        </is>
      </c>
      <c r="F5" s="15">
        <f>IF(AND(入力!$B$2&lt;&gt;"", 入力!$B$6&lt;&gt;"", 入力!$B$13&lt;&gt;""), 入力!$B$2 &amp; "と" &amp; 入力!$B$6 &amp; "の" &amp; 入力!$B$13 &amp; "を実績で比較して教えてください。", "")</f>
        <v/>
      </c>
      <c r="G5" s="13" t="n"/>
      <c r="H5" s="13" t="n"/>
      <c r="I5" s="13" t="n"/>
      <c r="J5" s="13" t="n"/>
      <c r="K5" s="16">
        <f>IF(COUNTBLANK(G5:J5)=4, "", SUMPRODUCT((LEFT(G5:J5,1)="○")*2 + (LEFT(G5:J5,1)="△")*1 + (LEFT(G5:J5,1)="×")*0) / MAX(1, (LEFT(G5,1)="○")+(LEFT(G5,1)="△")+(LEFT(G5,1)="×")      + (LEFT(H5,1)="○")+(LEFT(H5,1)="△")+(LEFT(H5,1)="×")      + (LEFT(I5,1)="○")+(LEFT(I5,1)="△")+(LEFT(I5,1)="×")      + (LEFT(J5,1)="○")+(LEFT(J5,1)="△")+(LEFT(J5,1)="×")) /2)</f>
        <v/>
      </c>
    </row>
    <row r="6" ht="28" customHeight="1">
      <c r="A6" s="13" t="n">
        <v>5</v>
      </c>
      <c r="B6" s="15">
        <f>入力!$B$2</f>
        <v/>
      </c>
      <c r="C6" s="15">
        <f>入力!$B$6</f>
        <v/>
      </c>
      <c r="D6" s="15">
        <f>入力!$B$13</f>
        <v/>
      </c>
      <c r="E6" s="13" t="inlineStr">
        <is>
          <t>サポート体制</t>
        </is>
      </c>
      <c r="F6" s="15">
        <f>IF(AND(入力!$B$2&lt;&gt;"", 入力!$B$6&lt;&gt;"", 入力!$B$13&lt;&gt;""), 入力!$B$2 &amp; "と" &amp; 入力!$B$6 &amp; "の" &amp; 入力!$B$13 &amp; "をサポート体制で比較して教えてください。", "")</f>
        <v/>
      </c>
      <c r="G6" s="13" t="n"/>
      <c r="H6" s="13" t="n"/>
      <c r="I6" s="13" t="n"/>
      <c r="J6" s="13" t="n"/>
      <c r="K6" s="16">
        <f>IF(COUNTBLANK(G6:J6)=4, "", SUMPRODUCT((LEFT(G6:J6,1)="○")*2 + (LEFT(G6:J6,1)="△")*1 + (LEFT(G6:J6,1)="×")*0) / MAX(1, (LEFT(G6,1)="○")+(LEFT(G6,1)="△")+(LEFT(G6,1)="×")      + (LEFT(H6,1)="○")+(LEFT(H6,1)="△")+(LEFT(H6,1)="×")      + (LEFT(I6,1)="○")+(LEFT(I6,1)="△")+(LEFT(I6,1)="×")      + (LEFT(J6,1)="○")+(LEFT(J6,1)="△")+(LEFT(J6,1)="×")) /2)</f>
        <v/>
      </c>
    </row>
    <row r="7" ht="28" customHeight="1">
      <c r="A7" s="13" t="n">
        <v>6</v>
      </c>
      <c r="B7" s="15">
        <f>入力!$B$2</f>
        <v/>
      </c>
      <c r="C7" s="15">
        <f>入力!$B$6</f>
        <v/>
      </c>
      <c r="D7" s="15">
        <f>入力!$B$14</f>
        <v/>
      </c>
      <c r="E7" s="13" t="inlineStr">
        <is>
          <t>評判</t>
        </is>
      </c>
      <c r="F7" s="15">
        <f>IF(AND(入力!$B$2&lt;&gt;"", 入力!$B$6&lt;&gt;"", 入力!$B$14&lt;&gt;""), 入力!$B$2 &amp; "と" &amp; 入力!$B$6 &amp; "の" &amp; 入力!$B$14 &amp; "を評判で比較して教えてください。", "")</f>
        <v/>
      </c>
      <c r="G7" s="13" t="n"/>
      <c r="H7" s="13" t="n"/>
      <c r="I7" s="13" t="n"/>
      <c r="J7" s="13" t="n"/>
      <c r="K7" s="16">
        <f>IF(COUNTBLANK(G7:J7)=4, "", SUMPRODUCT((LEFT(G7:J7,1)="○")*2 + (LEFT(G7:J7,1)="△")*1 + (LEFT(G7:J7,1)="×")*0) / MAX(1, (LEFT(G7,1)="○")+(LEFT(G7,1)="△")+(LEFT(G7,1)="×")      + (LEFT(H7,1)="○")+(LEFT(H7,1)="△")+(LEFT(H7,1)="×")      + (LEFT(I7,1)="○")+(LEFT(I7,1)="△")+(LEFT(I7,1)="×")      + (LEFT(J7,1)="○")+(LEFT(J7,1)="△")+(LEFT(J7,1)="×")) /2)</f>
        <v/>
      </c>
    </row>
    <row r="8" ht="28" customHeight="1">
      <c r="A8" s="13" t="n">
        <v>7</v>
      </c>
      <c r="B8" s="15">
        <f>入力!$B$2</f>
        <v/>
      </c>
      <c r="C8" s="15">
        <f>入力!$B$6</f>
        <v/>
      </c>
      <c r="D8" s="15">
        <f>入力!$B$14</f>
        <v/>
      </c>
      <c r="E8" s="13" t="inlineStr">
        <is>
          <t>費用</t>
        </is>
      </c>
      <c r="F8" s="15">
        <f>IF(AND(入力!$B$2&lt;&gt;"", 入力!$B$6&lt;&gt;"", 入力!$B$14&lt;&gt;""), 入力!$B$2 &amp; "と" &amp; 入力!$B$6 &amp; "の" &amp; 入力!$B$14 &amp; "を費用で比較して教えてください。", "")</f>
        <v/>
      </c>
      <c r="G8" s="13" t="n"/>
      <c r="H8" s="13" t="n"/>
      <c r="I8" s="13" t="n"/>
      <c r="J8" s="13" t="n"/>
      <c r="K8" s="16">
        <f>IF(COUNTBLANK(G8:J8)=4, "", SUMPRODUCT((LEFT(G8:J8,1)="○")*2 + (LEFT(G8:J8,1)="△")*1 + (LEFT(G8:J8,1)="×")*0) / MAX(1, (LEFT(G8,1)="○")+(LEFT(G8,1)="△")+(LEFT(G8,1)="×")      + (LEFT(H8,1)="○")+(LEFT(H8,1)="△")+(LEFT(H8,1)="×")      + (LEFT(I8,1)="○")+(LEFT(I8,1)="△")+(LEFT(I8,1)="×")      + (LEFT(J8,1)="○")+(LEFT(J8,1)="△")+(LEFT(J8,1)="×")) /2)</f>
        <v/>
      </c>
    </row>
    <row r="9" ht="28" customHeight="1">
      <c r="A9" s="13" t="n">
        <v>8</v>
      </c>
      <c r="B9" s="15">
        <f>入力!$B$2</f>
        <v/>
      </c>
      <c r="C9" s="15">
        <f>入力!$B$6</f>
        <v/>
      </c>
      <c r="D9" s="15">
        <f>入力!$B$14</f>
        <v/>
      </c>
      <c r="E9" s="13" t="inlineStr">
        <is>
          <t>専門性</t>
        </is>
      </c>
      <c r="F9" s="15">
        <f>IF(AND(入力!$B$2&lt;&gt;"", 入力!$B$6&lt;&gt;"", 入力!$B$14&lt;&gt;""), 入力!$B$2 &amp; "と" &amp; 入力!$B$6 &amp; "の" &amp; 入力!$B$14 &amp; "を専門性で比較して教えてください。", "")</f>
        <v/>
      </c>
      <c r="G9" s="13" t="n"/>
      <c r="H9" s="13" t="n"/>
      <c r="I9" s="13" t="n"/>
      <c r="J9" s="13" t="n"/>
      <c r="K9" s="16">
        <f>IF(COUNTBLANK(G9:J9)=4, "", SUMPRODUCT((LEFT(G9:J9,1)="○")*2 + (LEFT(G9:J9,1)="△")*1 + (LEFT(G9:J9,1)="×")*0) / MAX(1, (LEFT(G9,1)="○")+(LEFT(G9,1)="△")+(LEFT(G9,1)="×")      + (LEFT(H9,1)="○")+(LEFT(H9,1)="△")+(LEFT(H9,1)="×")      + (LEFT(I9,1)="○")+(LEFT(I9,1)="△")+(LEFT(I9,1)="×")      + (LEFT(J9,1)="○")+(LEFT(J9,1)="△")+(LEFT(J9,1)="×")) /2)</f>
        <v/>
      </c>
    </row>
    <row r="10" ht="28" customHeight="1">
      <c r="A10" s="13" t="n">
        <v>9</v>
      </c>
      <c r="B10" s="15">
        <f>入力!$B$2</f>
        <v/>
      </c>
      <c r="C10" s="15">
        <f>入力!$B$6</f>
        <v/>
      </c>
      <c r="D10" s="15">
        <f>入力!$B$14</f>
        <v/>
      </c>
      <c r="E10" s="13" t="inlineStr">
        <is>
          <t>実績</t>
        </is>
      </c>
      <c r="F10" s="15">
        <f>IF(AND(入力!$B$2&lt;&gt;"", 入力!$B$6&lt;&gt;"", 入力!$B$14&lt;&gt;""), 入力!$B$2 &amp; "と" &amp; 入力!$B$6 &amp; "の" &amp; 入力!$B$14 &amp; "を実績で比較して教えてください。", "")</f>
        <v/>
      </c>
      <c r="G10" s="13" t="n"/>
      <c r="H10" s="13" t="n"/>
      <c r="I10" s="13" t="n"/>
      <c r="J10" s="13" t="n"/>
      <c r="K10" s="16">
        <f>IF(COUNTBLANK(G10:J10)=4, "", SUMPRODUCT((LEFT(G10:J10,1)="○")*2 + (LEFT(G10:J10,1)="△")*1 + (LEFT(G10:J10,1)="×")*0) / MAX(1, (LEFT(G10,1)="○")+(LEFT(G10,1)="△")+(LEFT(G10,1)="×")      + (LEFT(H10,1)="○")+(LEFT(H10,1)="△")+(LEFT(H10,1)="×")      + (LEFT(I10,1)="○")+(LEFT(I10,1)="△")+(LEFT(I10,1)="×")      + (LEFT(J10,1)="○")+(LEFT(J10,1)="△")+(LEFT(J10,1)="×")) /2)</f>
        <v/>
      </c>
    </row>
    <row r="11" ht="28" customHeight="1">
      <c r="A11" s="13" t="n">
        <v>10</v>
      </c>
      <c r="B11" s="15">
        <f>入力!$B$2</f>
        <v/>
      </c>
      <c r="C11" s="15">
        <f>入力!$B$6</f>
        <v/>
      </c>
      <c r="D11" s="15">
        <f>入力!$B$14</f>
        <v/>
      </c>
      <c r="E11" s="13" t="inlineStr">
        <is>
          <t>サポート体制</t>
        </is>
      </c>
      <c r="F11" s="15">
        <f>IF(AND(入力!$B$2&lt;&gt;"", 入力!$B$6&lt;&gt;"", 入力!$B$14&lt;&gt;""), 入力!$B$2 &amp; "と" &amp; 入力!$B$6 &amp; "の" &amp; 入力!$B$14 &amp; "をサポート体制で比較して教えてください。", "")</f>
        <v/>
      </c>
      <c r="G11" s="13" t="n"/>
      <c r="H11" s="13" t="n"/>
      <c r="I11" s="13" t="n"/>
      <c r="J11" s="13" t="n"/>
      <c r="K11" s="16">
        <f>IF(COUNTBLANK(G11:J11)=4, "", SUMPRODUCT((LEFT(G11:J11,1)="○")*2 + (LEFT(G11:J11,1)="△")*1 + (LEFT(G11:J11,1)="×")*0) / MAX(1, (LEFT(G11,1)="○")+(LEFT(G11,1)="△")+(LEFT(G11,1)="×")      + (LEFT(H11,1)="○")+(LEFT(H11,1)="△")+(LEFT(H11,1)="×")      + (LEFT(I11,1)="○")+(LEFT(I11,1)="△")+(LEFT(I11,1)="×")      + (LEFT(J11,1)="○")+(LEFT(J11,1)="△")+(LEFT(J11,1)="×")) /2)</f>
        <v/>
      </c>
    </row>
    <row r="12" ht="28" customHeight="1">
      <c r="A12" s="13" t="n">
        <v>11</v>
      </c>
      <c r="B12" s="15">
        <f>入力!$B$2</f>
        <v/>
      </c>
      <c r="C12" s="15">
        <f>入力!$B$6</f>
        <v/>
      </c>
      <c r="D12" s="15">
        <f>入力!$B$15</f>
        <v/>
      </c>
      <c r="E12" s="13" t="inlineStr">
        <is>
          <t>評判</t>
        </is>
      </c>
      <c r="F12" s="15">
        <f>IF(AND(入力!$B$2&lt;&gt;"", 入力!$B$6&lt;&gt;"", 入力!$B$15&lt;&gt;""), 入力!$B$2 &amp; "と" &amp; 入力!$B$6 &amp; "の" &amp; 入力!$B$15 &amp; "を評判で比較して教えてください。", "")</f>
        <v/>
      </c>
      <c r="G12" s="13" t="n"/>
      <c r="H12" s="13" t="n"/>
      <c r="I12" s="13" t="n"/>
      <c r="J12" s="13" t="n"/>
      <c r="K12" s="16">
        <f>IF(COUNTBLANK(G12:J12)=4, "", SUMPRODUCT((LEFT(G12:J12,1)="○")*2 + (LEFT(G12:J12,1)="△")*1 + (LEFT(G12:J12,1)="×")*0) / MAX(1, (LEFT(G12,1)="○")+(LEFT(G12,1)="△")+(LEFT(G12,1)="×")      + (LEFT(H12,1)="○")+(LEFT(H12,1)="△")+(LEFT(H12,1)="×")      + (LEFT(I12,1)="○")+(LEFT(I12,1)="△")+(LEFT(I12,1)="×")      + (LEFT(J12,1)="○")+(LEFT(J12,1)="△")+(LEFT(J12,1)="×")) /2)</f>
        <v/>
      </c>
    </row>
    <row r="13" ht="28" customHeight="1">
      <c r="A13" s="13" t="n">
        <v>12</v>
      </c>
      <c r="B13" s="15">
        <f>入力!$B$2</f>
        <v/>
      </c>
      <c r="C13" s="15">
        <f>入力!$B$6</f>
        <v/>
      </c>
      <c r="D13" s="15">
        <f>入力!$B$15</f>
        <v/>
      </c>
      <c r="E13" s="13" t="inlineStr">
        <is>
          <t>費用</t>
        </is>
      </c>
      <c r="F13" s="15">
        <f>IF(AND(入力!$B$2&lt;&gt;"", 入力!$B$6&lt;&gt;"", 入力!$B$15&lt;&gt;""), 入力!$B$2 &amp; "と" &amp; 入力!$B$6 &amp; "の" &amp; 入力!$B$15 &amp; "を費用で比較して教えてください。", "")</f>
        <v/>
      </c>
      <c r="G13" s="13" t="n"/>
      <c r="H13" s="13" t="n"/>
      <c r="I13" s="13" t="n"/>
      <c r="J13" s="13" t="n"/>
      <c r="K13" s="16">
        <f>IF(COUNTBLANK(G13:J13)=4, "", SUMPRODUCT((LEFT(G13:J13,1)="○")*2 + (LEFT(G13:J13,1)="△")*1 + (LEFT(G13:J13,1)="×")*0) / MAX(1, (LEFT(G13,1)="○")+(LEFT(G13,1)="△")+(LEFT(G13,1)="×")      + (LEFT(H13,1)="○")+(LEFT(H13,1)="△")+(LEFT(H13,1)="×")      + (LEFT(I13,1)="○")+(LEFT(I13,1)="△")+(LEFT(I13,1)="×")      + (LEFT(J13,1)="○")+(LEFT(J13,1)="△")+(LEFT(J13,1)="×")) /2)</f>
        <v/>
      </c>
    </row>
    <row r="14" ht="28" customHeight="1">
      <c r="A14" s="13" t="n">
        <v>13</v>
      </c>
      <c r="B14" s="15">
        <f>入力!$B$2</f>
        <v/>
      </c>
      <c r="C14" s="15">
        <f>入力!$B$6</f>
        <v/>
      </c>
      <c r="D14" s="15">
        <f>入力!$B$15</f>
        <v/>
      </c>
      <c r="E14" s="13" t="inlineStr">
        <is>
          <t>専門性</t>
        </is>
      </c>
      <c r="F14" s="15">
        <f>IF(AND(入力!$B$2&lt;&gt;"", 入力!$B$6&lt;&gt;"", 入力!$B$15&lt;&gt;""), 入力!$B$2 &amp; "と" &amp; 入力!$B$6 &amp; "の" &amp; 入力!$B$15 &amp; "を専門性で比較して教えてください。", "")</f>
        <v/>
      </c>
      <c r="G14" s="13" t="n"/>
      <c r="H14" s="13" t="n"/>
      <c r="I14" s="13" t="n"/>
      <c r="J14" s="13" t="n"/>
      <c r="K14" s="16">
        <f>IF(COUNTBLANK(G14:J14)=4, "", SUMPRODUCT((LEFT(G14:J14,1)="○")*2 + (LEFT(G14:J14,1)="△")*1 + (LEFT(G14:J14,1)="×")*0) / MAX(1, (LEFT(G14,1)="○")+(LEFT(G14,1)="△")+(LEFT(G14,1)="×")      + (LEFT(H14,1)="○")+(LEFT(H14,1)="△")+(LEFT(H14,1)="×")      + (LEFT(I14,1)="○")+(LEFT(I14,1)="△")+(LEFT(I14,1)="×")      + (LEFT(J14,1)="○")+(LEFT(J14,1)="△")+(LEFT(J14,1)="×")) /2)</f>
        <v/>
      </c>
    </row>
    <row r="15" ht="28" customHeight="1">
      <c r="A15" s="13" t="n">
        <v>14</v>
      </c>
      <c r="B15" s="15">
        <f>入力!$B$2</f>
        <v/>
      </c>
      <c r="C15" s="15">
        <f>入力!$B$6</f>
        <v/>
      </c>
      <c r="D15" s="15">
        <f>入力!$B$15</f>
        <v/>
      </c>
      <c r="E15" s="13" t="inlineStr">
        <is>
          <t>実績</t>
        </is>
      </c>
      <c r="F15" s="15">
        <f>IF(AND(入力!$B$2&lt;&gt;"", 入力!$B$6&lt;&gt;"", 入力!$B$15&lt;&gt;""), 入力!$B$2 &amp; "と" &amp; 入力!$B$6 &amp; "の" &amp; 入力!$B$15 &amp; "を実績で比較して教えてください。", "")</f>
        <v/>
      </c>
      <c r="G15" s="13" t="n"/>
      <c r="H15" s="13" t="n"/>
      <c r="I15" s="13" t="n"/>
      <c r="J15" s="13" t="n"/>
      <c r="K15" s="16">
        <f>IF(COUNTBLANK(G15:J15)=4, "", SUMPRODUCT((LEFT(G15:J15,1)="○")*2 + (LEFT(G15:J15,1)="△")*1 + (LEFT(G15:J15,1)="×")*0) / MAX(1, (LEFT(G15,1)="○")+(LEFT(G15,1)="△")+(LEFT(G15,1)="×")      + (LEFT(H15,1)="○")+(LEFT(H15,1)="△")+(LEFT(H15,1)="×")      + (LEFT(I15,1)="○")+(LEFT(I15,1)="△")+(LEFT(I15,1)="×")      + (LEFT(J15,1)="○")+(LEFT(J15,1)="△")+(LEFT(J15,1)="×")) /2)</f>
        <v/>
      </c>
    </row>
    <row r="16" ht="28" customHeight="1">
      <c r="A16" s="13" t="n">
        <v>15</v>
      </c>
      <c r="B16" s="15">
        <f>入力!$B$2</f>
        <v/>
      </c>
      <c r="C16" s="15">
        <f>入力!$B$6</f>
        <v/>
      </c>
      <c r="D16" s="15">
        <f>入力!$B$15</f>
        <v/>
      </c>
      <c r="E16" s="13" t="inlineStr">
        <is>
          <t>サポート体制</t>
        </is>
      </c>
      <c r="F16" s="15">
        <f>IF(AND(入力!$B$2&lt;&gt;"", 入力!$B$6&lt;&gt;"", 入力!$B$15&lt;&gt;""), 入力!$B$2 &amp; "と" &amp; 入力!$B$6 &amp; "の" &amp; 入力!$B$15 &amp; "をサポート体制で比較して教えてください。", "")</f>
        <v/>
      </c>
      <c r="G16" s="13" t="n"/>
      <c r="H16" s="13" t="n"/>
      <c r="I16" s="13" t="n"/>
      <c r="J16" s="13" t="n"/>
      <c r="K16" s="16">
        <f>IF(COUNTBLANK(G16:J16)=4, "", SUMPRODUCT((LEFT(G16:J16,1)="○")*2 + (LEFT(G16:J16,1)="△")*1 + (LEFT(G16:J16,1)="×")*0) / MAX(1, (LEFT(G16,1)="○")+(LEFT(G16,1)="△")+(LEFT(G16,1)="×")      + (LEFT(H16,1)="○")+(LEFT(H16,1)="△")+(LEFT(H16,1)="×")      + (LEFT(I16,1)="○")+(LEFT(I16,1)="△")+(LEFT(I16,1)="×")      + (LEFT(J16,1)="○")+(LEFT(J16,1)="△")+(LEFT(J16,1)="×")) /2)</f>
        <v/>
      </c>
    </row>
    <row r="17" ht="28" customHeight="1">
      <c r="A17" s="13" t="n">
        <v>16</v>
      </c>
      <c r="B17" s="15">
        <f>入力!$B$2</f>
        <v/>
      </c>
      <c r="C17" s="15">
        <f>入力!$B$7</f>
        <v/>
      </c>
      <c r="D17" s="15">
        <f>入力!$B$13</f>
        <v/>
      </c>
      <c r="E17" s="13" t="inlineStr">
        <is>
          <t>評判</t>
        </is>
      </c>
      <c r="F17" s="15">
        <f>IF(AND(入力!$B$2&lt;&gt;"", 入力!$B$7&lt;&gt;"", 入力!$B$13&lt;&gt;""), 入力!$B$2 &amp; "と" &amp; 入力!$B$7 &amp; "の" &amp; 入力!$B$13 &amp; "を評判で比較して教えてください。", "")</f>
        <v/>
      </c>
      <c r="G17" s="13" t="n"/>
      <c r="H17" s="13" t="n"/>
      <c r="I17" s="13" t="n"/>
      <c r="J17" s="13" t="n"/>
      <c r="K17" s="16">
        <f>IF(COUNTBLANK(G17:J17)=4, "", SUMPRODUCT((LEFT(G17:J17,1)="○")*2 + (LEFT(G17:J17,1)="△")*1 + (LEFT(G17:J17,1)="×")*0) / MAX(1, (LEFT(G17,1)="○")+(LEFT(G17,1)="△")+(LEFT(G17,1)="×")      + (LEFT(H17,1)="○")+(LEFT(H17,1)="△")+(LEFT(H17,1)="×")      + (LEFT(I17,1)="○")+(LEFT(I17,1)="△")+(LEFT(I17,1)="×")      + (LEFT(J17,1)="○")+(LEFT(J17,1)="△")+(LEFT(J17,1)="×")) /2)</f>
        <v/>
      </c>
    </row>
    <row r="18" ht="28" customHeight="1">
      <c r="A18" s="13" t="n">
        <v>17</v>
      </c>
      <c r="B18" s="15">
        <f>入力!$B$2</f>
        <v/>
      </c>
      <c r="C18" s="15">
        <f>入力!$B$7</f>
        <v/>
      </c>
      <c r="D18" s="15">
        <f>入力!$B$13</f>
        <v/>
      </c>
      <c r="E18" s="13" t="inlineStr">
        <is>
          <t>費用</t>
        </is>
      </c>
      <c r="F18" s="15">
        <f>IF(AND(入力!$B$2&lt;&gt;"", 入力!$B$7&lt;&gt;"", 入力!$B$13&lt;&gt;""), 入力!$B$2 &amp; "と" &amp; 入力!$B$7 &amp; "の" &amp; 入力!$B$13 &amp; "を費用で比較して教えてください。", "")</f>
        <v/>
      </c>
      <c r="G18" s="13" t="n"/>
      <c r="H18" s="13" t="n"/>
      <c r="I18" s="13" t="n"/>
      <c r="J18" s="13" t="n"/>
      <c r="K18" s="16">
        <f>IF(COUNTBLANK(G18:J18)=4, "", SUMPRODUCT((LEFT(G18:J18,1)="○")*2 + (LEFT(G18:J18,1)="△")*1 + (LEFT(G18:J18,1)="×")*0) / MAX(1, (LEFT(G18,1)="○")+(LEFT(G18,1)="△")+(LEFT(G18,1)="×")      + (LEFT(H18,1)="○")+(LEFT(H18,1)="△")+(LEFT(H18,1)="×")      + (LEFT(I18,1)="○")+(LEFT(I18,1)="△")+(LEFT(I18,1)="×")      + (LEFT(J18,1)="○")+(LEFT(J18,1)="△")+(LEFT(J18,1)="×")) /2)</f>
        <v/>
      </c>
    </row>
    <row r="19" ht="28" customHeight="1">
      <c r="A19" s="13" t="n">
        <v>18</v>
      </c>
      <c r="B19" s="15">
        <f>入力!$B$2</f>
        <v/>
      </c>
      <c r="C19" s="15">
        <f>入力!$B$7</f>
        <v/>
      </c>
      <c r="D19" s="15">
        <f>入力!$B$13</f>
        <v/>
      </c>
      <c r="E19" s="13" t="inlineStr">
        <is>
          <t>専門性</t>
        </is>
      </c>
      <c r="F19" s="15">
        <f>IF(AND(入力!$B$2&lt;&gt;"", 入力!$B$7&lt;&gt;"", 入力!$B$13&lt;&gt;""), 入力!$B$2 &amp; "と" &amp; 入力!$B$7 &amp; "の" &amp; 入力!$B$13 &amp; "を専門性で比較して教えてください。", "")</f>
        <v/>
      </c>
      <c r="G19" s="13" t="n"/>
      <c r="H19" s="13" t="n"/>
      <c r="I19" s="13" t="n"/>
      <c r="J19" s="13" t="n"/>
      <c r="K19" s="16">
        <f>IF(COUNTBLANK(G19:J19)=4, "", SUMPRODUCT((LEFT(G19:J19,1)="○")*2 + (LEFT(G19:J19,1)="△")*1 + (LEFT(G19:J19,1)="×")*0) / MAX(1, (LEFT(G19,1)="○")+(LEFT(G19,1)="△")+(LEFT(G19,1)="×")      + (LEFT(H19,1)="○")+(LEFT(H19,1)="△")+(LEFT(H19,1)="×")      + (LEFT(I19,1)="○")+(LEFT(I19,1)="△")+(LEFT(I19,1)="×")      + (LEFT(J19,1)="○")+(LEFT(J19,1)="△")+(LEFT(J19,1)="×")) /2)</f>
        <v/>
      </c>
    </row>
    <row r="20" ht="28" customHeight="1">
      <c r="A20" s="13" t="n">
        <v>19</v>
      </c>
      <c r="B20" s="15">
        <f>入力!$B$2</f>
        <v/>
      </c>
      <c r="C20" s="15">
        <f>入力!$B$7</f>
        <v/>
      </c>
      <c r="D20" s="15">
        <f>入力!$B$13</f>
        <v/>
      </c>
      <c r="E20" s="13" t="inlineStr">
        <is>
          <t>実績</t>
        </is>
      </c>
      <c r="F20" s="15">
        <f>IF(AND(入力!$B$2&lt;&gt;"", 入力!$B$7&lt;&gt;"", 入力!$B$13&lt;&gt;""), 入力!$B$2 &amp; "と" &amp; 入力!$B$7 &amp; "の" &amp; 入力!$B$13 &amp; "を実績で比較して教えてください。", "")</f>
        <v/>
      </c>
      <c r="G20" s="13" t="n"/>
      <c r="H20" s="13" t="n"/>
      <c r="I20" s="13" t="n"/>
      <c r="J20" s="13" t="n"/>
      <c r="K20" s="16">
        <f>IF(COUNTBLANK(G20:J20)=4, "", SUMPRODUCT((LEFT(G20:J20,1)="○")*2 + (LEFT(G20:J20,1)="△")*1 + (LEFT(G20:J20,1)="×")*0) / MAX(1, (LEFT(G20,1)="○")+(LEFT(G20,1)="△")+(LEFT(G20,1)="×")      + (LEFT(H20,1)="○")+(LEFT(H20,1)="△")+(LEFT(H20,1)="×")      + (LEFT(I20,1)="○")+(LEFT(I20,1)="△")+(LEFT(I20,1)="×")      + (LEFT(J20,1)="○")+(LEFT(J20,1)="△")+(LEFT(J20,1)="×")) /2)</f>
        <v/>
      </c>
    </row>
    <row r="21" ht="28" customHeight="1">
      <c r="A21" s="13" t="n">
        <v>20</v>
      </c>
      <c r="B21" s="15">
        <f>入力!$B$2</f>
        <v/>
      </c>
      <c r="C21" s="15">
        <f>入力!$B$7</f>
        <v/>
      </c>
      <c r="D21" s="15">
        <f>入力!$B$13</f>
        <v/>
      </c>
      <c r="E21" s="13" t="inlineStr">
        <is>
          <t>サポート体制</t>
        </is>
      </c>
      <c r="F21" s="15">
        <f>IF(AND(入力!$B$2&lt;&gt;"", 入力!$B$7&lt;&gt;"", 入力!$B$13&lt;&gt;""), 入力!$B$2 &amp; "と" &amp; 入力!$B$7 &amp; "の" &amp; 入力!$B$13 &amp; "をサポート体制で比較して教えてください。", "")</f>
        <v/>
      </c>
      <c r="G21" s="13" t="n"/>
      <c r="H21" s="13" t="n"/>
      <c r="I21" s="13" t="n"/>
      <c r="J21" s="13" t="n"/>
      <c r="K21" s="16">
        <f>IF(COUNTBLANK(G21:J21)=4, "", SUMPRODUCT((LEFT(G21:J21,1)="○")*2 + (LEFT(G21:J21,1)="△")*1 + (LEFT(G21:J21,1)="×")*0) / MAX(1, (LEFT(G21,1)="○")+(LEFT(G21,1)="△")+(LEFT(G21,1)="×")      + (LEFT(H21,1)="○")+(LEFT(H21,1)="△")+(LEFT(H21,1)="×")      + (LEFT(I21,1)="○")+(LEFT(I21,1)="△")+(LEFT(I21,1)="×")      + (LEFT(J21,1)="○")+(LEFT(J21,1)="△")+(LEFT(J21,1)="×")) /2)</f>
        <v/>
      </c>
    </row>
    <row r="22" ht="28" customHeight="1">
      <c r="A22" s="13" t="n">
        <v>21</v>
      </c>
      <c r="B22" s="15">
        <f>入力!$B$2</f>
        <v/>
      </c>
      <c r="C22" s="15">
        <f>入力!$B$7</f>
        <v/>
      </c>
      <c r="D22" s="15">
        <f>入力!$B$14</f>
        <v/>
      </c>
      <c r="E22" s="13" t="inlineStr">
        <is>
          <t>評判</t>
        </is>
      </c>
      <c r="F22" s="15">
        <f>IF(AND(入力!$B$2&lt;&gt;"", 入力!$B$7&lt;&gt;"", 入力!$B$14&lt;&gt;""), 入力!$B$2 &amp; "と" &amp; 入力!$B$7 &amp; "の" &amp; 入力!$B$14 &amp; "を評判で比較して教えてください。", "")</f>
        <v/>
      </c>
      <c r="G22" s="13" t="n"/>
      <c r="H22" s="13" t="n"/>
      <c r="I22" s="13" t="n"/>
      <c r="J22" s="13" t="n"/>
      <c r="K22" s="16">
        <f>IF(COUNTBLANK(G22:J22)=4, "", SUMPRODUCT((LEFT(G22:J22,1)="○")*2 + (LEFT(G22:J22,1)="△")*1 + (LEFT(G22:J22,1)="×")*0) / MAX(1, (LEFT(G22,1)="○")+(LEFT(G22,1)="△")+(LEFT(G22,1)="×")      + (LEFT(H22,1)="○")+(LEFT(H22,1)="△")+(LEFT(H22,1)="×")      + (LEFT(I22,1)="○")+(LEFT(I22,1)="△")+(LEFT(I22,1)="×")      + (LEFT(J22,1)="○")+(LEFT(J22,1)="△")+(LEFT(J22,1)="×")) /2)</f>
        <v/>
      </c>
    </row>
    <row r="23" ht="28" customHeight="1">
      <c r="A23" s="13" t="n">
        <v>22</v>
      </c>
      <c r="B23" s="15">
        <f>入力!$B$2</f>
        <v/>
      </c>
      <c r="C23" s="15">
        <f>入力!$B$7</f>
        <v/>
      </c>
      <c r="D23" s="15">
        <f>入力!$B$14</f>
        <v/>
      </c>
      <c r="E23" s="13" t="inlineStr">
        <is>
          <t>費用</t>
        </is>
      </c>
      <c r="F23" s="15">
        <f>IF(AND(入力!$B$2&lt;&gt;"", 入力!$B$7&lt;&gt;"", 入力!$B$14&lt;&gt;""), 入力!$B$2 &amp; "と" &amp; 入力!$B$7 &amp; "の" &amp; 入力!$B$14 &amp; "を費用で比較して教えてください。", "")</f>
        <v/>
      </c>
      <c r="G23" s="13" t="n"/>
      <c r="H23" s="13" t="n"/>
      <c r="I23" s="13" t="n"/>
      <c r="J23" s="13" t="n"/>
      <c r="K23" s="16">
        <f>IF(COUNTBLANK(G23:J23)=4, "", SUMPRODUCT((LEFT(G23:J23,1)="○")*2 + (LEFT(G23:J23,1)="△")*1 + (LEFT(G23:J23,1)="×")*0) / MAX(1, (LEFT(G23,1)="○")+(LEFT(G23,1)="△")+(LEFT(G23,1)="×")      + (LEFT(H23,1)="○")+(LEFT(H23,1)="△")+(LEFT(H23,1)="×")      + (LEFT(I23,1)="○")+(LEFT(I23,1)="△")+(LEFT(I23,1)="×")      + (LEFT(J23,1)="○")+(LEFT(J23,1)="△")+(LEFT(J23,1)="×")) /2)</f>
        <v/>
      </c>
    </row>
    <row r="24" ht="28" customHeight="1">
      <c r="A24" s="13" t="n">
        <v>23</v>
      </c>
      <c r="B24" s="15">
        <f>入力!$B$2</f>
        <v/>
      </c>
      <c r="C24" s="15">
        <f>入力!$B$7</f>
        <v/>
      </c>
      <c r="D24" s="15">
        <f>入力!$B$14</f>
        <v/>
      </c>
      <c r="E24" s="13" t="inlineStr">
        <is>
          <t>専門性</t>
        </is>
      </c>
      <c r="F24" s="15">
        <f>IF(AND(入力!$B$2&lt;&gt;"", 入力!$B$7&lt;&gt;"", 入力!$B$14&lt;&gt;""), 入力!$B$2 &amp; "と" &amp; 入力!$B$7 &amp; "の" &amp; 入力!$B$14 &amp; "を専門性で比較して教えてください。", "")</f>
        <v/>
      </c>
      <c r="G24" s="13" t="n"/>
      <c r="H24" s="13" t="n"/>
      <c r="I24" s="13" t="n"/>
      <c r="J24" s="13" t="n"/>
      <c r="K24" s="16">
        <f>IF(COUNTBLANK(G24:J24)=4, "", SUMPRODUCT((LEFT(G24:J24,1)="○")*2 + (LEFT(G24:J24,1)="△")*1 + (LEFT(G24:J24,1)="×")*0) / MAX(1, (LEFT(G24,1)="○")+(LEFT(G24,1)="△")+(LEFT(G24,1)="×")      + (LEFT(H24,1)="○")+(LEFT(H24,1)="△")+(LEFT(H24,1)="×")      + (LEFT(I24,1)="○")+(LEFT(I24,1)="△")+(LEFT(I24,1)="×")      + (LEFT(J24,1)="○")+(LEFT(J24,1)="△")+(LEFT(J24,1)="×")) /2)</f>
        <v/>
      </c>
    </row>
    <row r="25" ht="28" customHeight="1">
      <c r="A25" s="13" t="n">
        <v>24</v>
      </c>
      <c r="B25" s="15">
        <f>入力!$B$2</f>
        <v/>
      </c>
      <c r="C25" s="15">
        <f>入力!$B$7</f>
        <v/>
      </c>
      <c r="D25" s="15">
        <f>入力!$B$14</f>
        <v/>
      </c>
      <c r="E25" s="13" t="inlineStr">
        <is>
          <t>実績</t>
        </is>
      </c>
      <c r="F25" s="15">
        <f>IF(AND(入力!$B$2&lt;&gt;"", 入力!$B$7&lt;&gt;"", 入力!$B$14&lt;&gt;""), 入力!$B$2 &amp; "と" &amp; 入力!$B$7 &amp; "の" &amp; 入力!$B$14 &amp; "を実績で比較して教えてください。", "")</f>
        <v/>
      </c>
      <c r="G25" s="13" t="n"/>
      <c r="H25" s="13" t="n"/>
      <c r="I25" s="13" t="n"/>
      <c r="J25" s="13" t="n"/>
      <c r="K25" s="16">
        <f>IF(COUNTBLANK(G25:J25)=4, "", SUMPRODUCT((LEFT(G25:J25,1)="○")*2 + (LEFT(G25:J25,1)="△")*1 + (LEFT(G25:J25,1)="×")*0) / MAX(1, (LEFT(G25,1)="○")+(LEFT(G25,1)="△")+(LEFT(G25,1)="×")      + (LEFT(H25,1)="○")+(LEFT(H25,1)="△")+(LEFT(H25,1)="×")      + (LEFT(I25,1)="○")+(LEFT(I25,1)="△")+(LEFT(I25,1)="×")      + (LEFT(J25,1)="○")+(LEFT(J25,1)="△")+(LEFT(J25,1)="×")) /2)</f>
        <v/>
      </c>
    </row>
    <row r="26" ht="28" customHeight="1">
      <c r="A26" s="13" t="n">
        <v>25</v>
      </c>
      <c r="B26" s="15">
        <f>入力!$B$2</f>
        <v/>
      </c>
      <c r="C26" s="15">
        <f>入力!$B$7</f>
        <v/>
      </c>
      <c r="D26" s="15">
        <f>入力!$B$14</f>
        <v/>
      </c>
      <c r="E26" s="13" t="inlineStr">
        <is>
          <t>サポート体制</t>
        </is>
      </c>
      <c r="F26" s="15">
        <f>IF(AND(入力!$B$2&lt;&gt;"", 入力!$B$7&lt;&gt;"", 入力!$B$14&lt;&gt;""), 入力!$B$2 &amp; "と" &amp; 入力!$B$7 &amp; "の" &amp; 入力!$B$14 &amp; "をサポート体制で比較して教えてください。", "")</f>
        <v/>
      </c>
      <c r="G26" s="13" t="n"/>
      <c r="H26" s="13" t="n"/>
      <c r="I26" s="13" t="n"/>
      <c r="J26" s="13" t="n"/>
      <c r="K26" s="16">
        <f>IF(COUNTBLANK(G26:J26)=4, "", SUMPRODUCT((LEFT(G26:J26,1)="○")*2 + (LEFT(G26:J26,1)="△")*1 + (LEFT(G26:J26,1)="×")*0) / MAX(1, (LEFT(G26,1)="○")+(LEFT(G26,1)="△")+(LEFT(G26,1)="×")      + (LEFT(H26,1)="○")+(LEFT(H26,1)="△")+(LEFT(H26,1)="×")      + (LEFT(I26,1)="○")+(LEFT(I26,1)="△")+(LEFT(I26,1)="×")      + (LEFT(J26,1)="○")+(LEFT(J26,1)="△")+(LEFT(J26,1)="×")) /2)</f>
        <v/>
      </c>
    </row>
    <row r="27" ht="28" customHeight="1">
      <c r="A27" s="13" t="n">
        <v>26</v>
      </c>
      <c r="B27" s="15">
        <f>入力!$B$2</f>
        <v/>
      </c>
      <c r="C27" s="15">
        <f>入力!$B$7</f>
        <v/>
      </c>
      <c r="D27" s="15">
        <f>入力!$B$15</f>
        <v/>
      </c>
      <c r="E27" s="13" t="inlineStr">
        <is>
          <t>評判</t>
        </is>
      </c>
      <c r="F27" s="15">
        <f>IF(AND(入力!$B$2&lt;&gt;"", 入力!$B$7&lt;&gt;"", 入力!$B$15&lt;&gt;""), 入力!$B$2 &amp; "と" &amp; 入力!$B$7 &amp; "の" &amp; 入力!$B$15 &amp; "を評判で比較して教えてください。", "")</f>
        <v/>
      </c>
      <c r="G27" s="13" t="n"/>
      <c r="H27" s="13" t="n"/>
      <c r="I27" s="13" t="n"/>
      <c r="J27" s="13" t="n"/>
      <c r="K27" s="16">
        <f>IF(COUNTBLANK(G27:J27)=4, "", SUMPRODUCT((LEFT(G27:J27,1)="○")*2 + (LEFT(G27:J27,1)="△")*1 + (LEFT(G27:J27,1)="×")*0) / MAX(1, (LEFT(G27,1)="○")+(LEFT(G27,1)="△")+(LEFT(G27,1)="×")      + (LEFT(H27,1)="○")+(LEFT(H27,1)="△")+(LEFT(H27,1)="×")      + (LEFT(I27,1)="○")+(LEFT(I27,1)="△")+(LEFT(I27,1)="×")      + (LEFT(J27,1)="○")+(LEFT(J27,1)="△")+(LEFT(J27,1)="×")) /2)</f>
        <v/>
      </c>
    </row>
    <row r="28" ht="28" customHeight="1">
      <c r="A28" s="13" t="n">
        <v>27</v>
      </c>
      <c r="B28" s="15">
        <f>入力!$B$2</f>
        <v/>
      </c>
      <c r="C28" s="15">
        <f>入力!$B$7</f>
        <v/>
      </c>
      <c r="D28" s="15">
        <f>入力!$B$15</f>
        <v/>
      </c>
      <c r="E28" s="13" t="inlineStr">
        <is>
          <t>費用</t>
        </is>
      </c>
      <c r="F28" s="15">
        <f>IF(AND(入力!$B$2&lt;&gt;"", 入力!$B$7&lt;&gt;"", 入力!$B$15&lt;&gt;""), 入力!$B$2 &amp; "と" &amp; 入力!$B$7 &amp; "の" &amp; 入力!$B$15 &amp; "を費用で比較して教えてください。", "")</f>
        <v/>
      </c>
      <c r="G28" s="13" t="n"/>
      <c r="H28" s="13" t="n"/>
      <c r="I28" s="13" t="n"/>
      <c r="J28" s="13" t="n"/>
      <c r="K28" s="16">
        <f>IF(COUNTBLANK(G28:J28)=4, "", SUMPRODUCT((LEFT(G28:J28,1)="○")*2 + (LEFT(G28:J28,1)="△")*1 + (LEFT(G28:J28,1)="×")*0) / MAX(1, (LEFT(G28,1)="○")+(LEFT(G28,1)="△")+(LEFT(G28,1)="×")      + (LEFT(H28,1)="○")+(LEFT(H28,1)="△")+(LEFT(H28,1)="×")      + (LEFT(I28,1)="○")+(LEFT(I28,1)="△")+(LEFT(I28,1)="×")      + (LEFT(J28,1)="○")+(LEFT(J28,1)="△")+(LEFT(J28,1)="×")) /2)</f>
        <v/>
      </c>
    </row>
    <row r="29" ht="28" customHeight="1">
      <c r="A29" s="13" t="n">
        <v>28</v>
      </c>
      <c r="B29" s="15">
        <f>入力!$B$2</f>
        <v/>
      </c>
      <c r="C29" s="15">
        <f>入力!$B$7</f>
        <v/>
      </c>
      <c r="D29" s="15">
        <f>入力!$B$15</f>
        <v/>
      </c>
      <c r="E29" s="13" t="inlineStr">
        <is>
          <t>専門性</t>
        </is>
      </c>
      <c r="F29" s="15">
        <f>IF(AND(入力!$B$2&lt;&gt;"", 入力!$B$7&lt;&gt;"", 入力!$B$15&lt;&gt;""), 入力!$B$2 &amp; "と" &amp; 入力!$B$7 &amp; "の" &amp; 入力!$B$15 &amp; "を専門性で比較して教えてください。", "")</f>
        <v/>
      </c>
      <c r="G29" s="13" t="n"/>
      <c r="H29" s="13" t="n"/>
      <c r="I29" s="13" t="n"/>
      <c r="J29" s="13" t="n"/>
      <c r="K29" s="16">
        <f>IF(COUNTBLANK(G29:J29)=4, "", SUMPRODUCT((LEFT(G29:J29,1)="○")*2 + (LEFT(G29:J29,1)="△")*1 + (LEFT(G29:J29,1)="×")*0) / MAX(1, (LEFT(G29,1)="○")+(LEFT(G29,1)="△")+(LEFT(G29,1)="×")      + (LEFT(H29,1)="○")+(LEFT(H29,1)="△")+(LEFT(H29,1)="×")      + (LEFT(I29,1)="○")+(LEFT(I29,1)="△")+(LEFT(I29,1)="×")      + (LEFT(J29,1)="○")+(LEFT(J29,1)="△")+(LEFT(J29,1)="×")) /2)</f>
        <v/>
      </c>
    </row>
    <row r="30" ht="28" customHeight="1">
      <c r="A30" s="13" t="n">
        <v>29</v>
      </c>
      <c r="B30" s="15">
        <f>入力!$B$2</f>
        <v/>
      </c>
      <c r="C30" s="15">
        <f>入力!$B$7</f>
        <v/>
      </c>
      <c r="D30" s="15">
        <f>入力!$B$15</f>
        <v/>
      </c>
      <c r="E30" s="13" t="inlineStr">
        <is>
          <t>実績</t>
        </is>
      </c>
      <c r="F30" s="15">
        <f>IF(AND(入力!$B$2&lt;&gt;"", 入力!$B$7&lt;&gt;"", 入力!$B$15&lt;&gt;""), 入力!$B$2 &amp; "と" &amp; 入力!$B$7 &amp; "の" &amp; 入力!$B$15 &amp; "を実績で比較して教えてください。", "")</f>
        <v/>
      </c>
      <c r="G30" s="13" t="n"/>
      <c r="H30" s="13" t="n"/>
      <c r="I30" s="13" t="n"/>
      <c r="J30" s="13" t="n"/>
      <c r="K30" s="16">
        <f>IF(COUNTBLANK(G30:J30)=4, "", SUMPRODUCT((LEFT(G30:J30,1)="○")*2 + (LEFT(G30:J30,1)="△")*1 + (LEFT(G30:J30,1)="×")*0) / MAX(1, (LEFT(G30,1)="○")+(LEFT(G30,1)="△")+(LEFT(G30,1)="×")      + (LEFT(H30,1)="○")+(LEFT(H30,1)="△")+(LEFT(H30,1)="×")      + (LEFT(I30,1)="○")+(LEFT(I30,1)="△")+(LEFT(I30,1)="×")      + (LEFT(J30,1)="○")+(LEFT(J30,1)="△")+(LEFT(J30,1)="×")) /2)</f>
        <v/>
      </c>
    </row>
    <row r="31" ht="28" customHeight="1">
      <c r="A31" s="13" t="n">
        <v>30</v>
      </c>
      <c r="B31" s="15">
        <f>入力!$B$2</f>
        <v/>
      </c>
      <c r="C31" s="15">
        <f>入力!$B$7</f>
        <v/>
      </c>
      <c r="D31" s="15">
        <f>入力!$B$15</f>
        <v/>
      </c>
      <c r="E31" s="13" t="inlineStr">
        <is>
          <t>サポート体制</t>
        </is>
      </c>
      <c r="F31" s="15">
        <f>IF(AND(入力!$B$2&lt;&gt;"", 入力!$B$7&lt;&gt;"", 入力!$B$15&lt;&gt;""), 入力!$B$2 &amp; "と" &amp; 入力!$B$7 &amp; "の" &amp; 入力!$B$15 &amp; "をサポート体制で比較して教えてください。", "")</f>
        <v/>
      </c>
      <c r="G31" s="13" t="n"/>
      <c r="H31" s="13" t="n"/>
      <c r="I31" s="13" t="n"/>
      <c r="J31" s="13" t="n"/>
      <c r="K31" s="16">
        <f>IF(COUNTBLANK(G31:J31)=4, "", SUMPRODUCT((LEFT(G31:J31,1)="○")*2 + (LEFT(G31:J31,1)="△")*1 + (LEFT(G31:J31,1)="×")*0) / MAX(1, (LEFT(G31,1)="○")+(LEFT(G31,1)="△")+(LEFT(G31,1)="×")      + (LEFT(H31,1)="○")+(LEFT(H31,1)="△")+(LEFT(H31,1)="×")      + (LEFT(I31,1)="○")+(LEFT(I31,1)="△")+(LEFT(I31,1)="×")      + (LEFT(J31,1)="○")+(LEFT(J31,1)="△")+(LEFT(J31,1)="×")) /2)</f>
        <v/>
      </c>
    </row>
    <row r="32" ht="28" customHeight="1">
      <c r="A32" s="13" t="n">
        <v>31</v>
      </c>
      <c r="B32" s="15">
        <f>入力!$B$2</f>
        <v/>
      </c>
      <c r="C32" s="15">
        <f>入力!$B$8</f>
        <v/>
      </c>
      <c r="D32" s="15">
        <f>入力!$B$13</f>
        <v/>
      </c>
      <c r="E32" s="13" t="inlineStr">
        <is>
          <t>評判</t>
        </is>
      </c>
      <c r="F32" s="15">
        <f>IF(AND(入力!$B$2&lt;&gt;"", 入力!$B$8&lt;&gt;"", 入力!$B$13&lt;&gt;""), 入力!$B$2 &amp; "と" &amp; 入力!$B$8 &amp; "の" &amp; 入力!$B$13 &amp; "を評判で比較して教えてください。", "")</f>
        <v/>
      </c>
      <c r="G32" s="13" t="n"/>
      <c r="H32" s="13" t="n"/>
      <c r="I32" s="13" t="n"/>
      <c r="J32" s="13" t="n"/>
      <c r="K32" s="16">
        <f>IF(COUNTBLANK(G32:J32)=4, "", SUMPRODUCT((LEFT(G32:J32,1)="○")*2 + (LEFT(G32:J32,1)="△")*1 + (LEFT(G32:J32,1)="×")*0) / MAX(1, (LEFT(G32,1)="○")+(LEFT(G32,1)="△")+(LEFT(G32,1)="×")      + (LEFT(H32,1)="○")+(LEFT(H32,1)="△")+(LEFT(H32,1)="×")      + (LEFT(I32,1)="○")+(LEFT(I32,1)="△")+(LEFT(I32,1)="×")      + (LEFT(J32,1)="○")+(LEFT(J32,1)="△")+(LEFT(J32,1)="×")) /2)</f>
        <v/>
      </c>
    </row>
    <row r="33" ht="28" customHeight="1">
      <c r="A33" s="13" t="n">
        <v>32</v>
      </c>
      <c r="B33" s="15">
        <f>入力!$B$2</f>
        <v/>
      </c>
      <c r="C33" s="15">
        <f>入力!$B$8</f>
        <v/>
      </c>
      <c r="D33" s="15">
        <f>入力!$B$13</f>
        <v/>
      </c>
      <c r="E33" s="13" t="inlineStr">
        <is>
          <t>費用</t>
        </is>
      </c>
      <c r="F33" s="15">
        <f>IF(AND(入力!$B$2&lt;&gt;"", 入力!$B$8&lt;&gt;"", 入力!$B$13&lt;&gt;""), 入力!$B$2 &amp; "と" &amp; 入力!$B$8 &amp; "の" &amp; 入力!$B$13 &amp; "を費用で比較して教えてください。", "")</f>
        <v/>
      </c>
      <c r="G33" s="13" t="n"/>
      <c r="H33" s="13" t="n"/>
      <c r="I33" s="13" t="n"/>
      <c r="J33" s="13" t="n"/>
      <c r="K33" s="16">
        <f>IF(COUNTBLANK(G33:J33)=4, "", SUMPRODUCT((LEFT(G33:J33,1)="○")*2 + (LEFT(G33:J33,1)="△")*1 + (LEFT(G33:J33,1)="×")*0) / MAX(1, (LEFT(G33,1)="○")+(LEFT(G33,1)="△")+(LEFT(G33,1)="×")      + (LEFT(H33,1)="○")+(LEFT(H33,1)="△")+(LEFT(H33,1)="×")      + (LEFT(I33,1)="○")+(LEFT(I33,1)="△")+(LEFT(I33,1)="×")      + (LEFT(J33,1)="○")+(LEFT(J33,1)="△")+(LEFT(J33,1)="×")) /2)</f>
        <v/>
      </c>
    </row>
    <row r="34" ht="28" customHeight="1">
      <c r="A34" s="13" t="n">
        <v>33</v>
      </c>
      <c r="B34" s="15">
        <f>入力!$B$2</f>
        <v/>
      </c>
      <c r="C34" s="15">
        <f>入力!$B$8</f>
        <v/>
      </c>
      <c r="D34" s="15">
        <f>入力!$B$13</f>
        <v/>
      </c>
      <c r="E34" s="13" t="inlineStr">
        <is>
          <t>専門性</t>
        </is>
      </c>
      <c r="F34" s="15">
        <f>IF(AND(入力!$B$2&lt;&gt;"", 入力!$B$8&lt;&gt;"", 入力!$B$13&lt;&gt;""), 入力!$B$2 &amp; "と" &amp; 入力!$B$8 &amp; "の" &amp; 入力!$B$13 &amp; "を専門性で比較して教えてください。", "")</f>
        <v/>
      </c>
      <c r="G34" s="13" t="n"/>
      <c r="H34" s="13" t="n"/>
      <c r="I34" s="13" t="n"/>
      <c r="J34" s="13" t="n"/>
      <c r="K34" s="16">
        <f>IF(COUNTBLANK(G34:J34)=4, "", SUMPRODUCT((LEFT(G34:J34,1)="○")*2 + (LEFT(G34:J34,1)="△")*1 + (LEFT(G34:J34,1)="×")*0) / MAX(1, (LEFT(G34,1)="○")+(LEFT(G34,1)="△")+(LEFT(G34,1)="×")      + (LEFT(H34,1)="○")+(LEFT(H34,1)="△")+(LEFT(H34,1)="×")      + (LEFT(I34,1)="○")+(LEFT(I34,1)="△")+(LEFT(I34,1)="×")      + (LEFT(J34,1)="○")+(LEFT(J34,1)="△")+(LEFT(J34,1)="×")) /2)</f>
        <v/>
      </c>
    </row>
    <row r="35" ht="28" customHeight="1">
      <c r="A35" s="13" t="n">
        <v>34</v>
      </c>
      <c r="B35" s="15">
        <f>入力!$B$2</f>
        <v/>
      </c>
      <c r="C35" s="15">
        <f>入力!$B$8</f>
        <v/>
      </c>
      <c r="D35" s="15">
        <f>入力!$B$13</f>
        <v/>
      </c>
      <c r="E35" s="13" t="inlineStr">
        <is>
          <t>実績</t>
        </is>
      </c>
      <c r="F35" s="15">
        <f>IF(AND(入力!$B$2&lt;&gt;"", 入力!$B$8&lt;&gt;"", 入力!$B$13&lt;&gt;""), 入力!$B$2 &amp; "と" &amp; 入力!$B$8 &amp; "の" &amp; 入力!$B$13 &amp; "を実績で比較して教えてください。", "")</f>
        <v/>
      </c>
      <c r="G35" s="13" t="n"/>
      <c r="H35" s="13" t="n"/>
      <c r="I35" s="13" t="n"/>
      <c r="J35" s="13" t="n"/>
      <c r="K35" s="16">
        <f>IF(COUNTBLANK(G35:J35)=4, "", SUMPRODUCT((LEFT(G35:J35,1)="○")*2 + (LEFT(G35:J35,1)="△")*1 + (LEFT(G35:J35,1)="×")*0) / MAX(1, (LEFT(G35,1)="○")+(LEFT(G35,1)="△")+(LEFT(G35,1)="×")      + (LEFT(H35,1)="○")+(LEFT(H35,1)="△")+(LEFT(H35,1)="×")      + (LEFT(I35,1)="○")+(LEFT(I35,1)="△")+(LEFT(I35,1)="×")      + (LEFT(J35,1)="○")+(LEFT(J35,1)="△")+(LEFT(J35,1)="×")) /2)</f>
        <v/>
      </c>
    </row>
    <row r="36" ht="28" customHeight="1">
      <c r="A36" s="13" t="n">
        <v>35</v>
      </c>
      <c r="B36" s="15">
        <f>入力!$B$2</f>
        <v/>
      </c>
      <c r="C36" s="15">
        <f>入力!$B$8</f>
        <v/>
      </c>
      <c r="D36" s="15">
        <f>入力!$B$13</f>
        <v/>
      </c>
      <c r="E36" s="13" t="inlineStr">
        <is>
          <t>サポート体制</t>
        </is>
      </c>
      <c r="F36" s="15">
        <f>IF(AND(入力!$B$2&lt;&gt;"", 入力!$B$8&lt;&gt;"", 入力!$B$13&lt;&gt;""), 入力!$B$2 &amp; "と" &amp; 入力!$B$8 &amp; "の" &amp; 入力!$B$13 &amp; "をサポート体制で比較して教えてください。", "")</f>
        <v/>
      </c>
      <c r="G36" s="13" t="n"/>
      <c r="H36" s="13" t="n"/>
      <c r="I36" s="13" t="n"/>
      <c r="J36" s="13" t="n"/>
      <c r="K36" s="16">
        <f>IF(COUNTBLANK(G36:J36)=4, "", SUMPRODUCT((LEFT(G36:J36,1)="○")*2 + (LEFT(G36:J36,1)="△")*1 + (LEFT(G36:J36,1)="×")*0) / MAX(1, (LEFT(G36,1)="○")+(LEFT(G36,1)="△")+(LEFT(G36,1)="×")      + (LEFT(H36,1)="○")+(LEFT(H36,1)="△")+(LEFT(H36,1)="×")      + (LEFT(I36,1)="○")+(LEFT(I36,1)="△")+(LEFT(I36,1)="×")      + (LEFT(J36,1)="○")+(LEFT(J36,1)="△")+(LEFT(J36,1)="×")) /2)</f>
        <v/>
      </c>
    </row>
    <row r="37" ht="28" customHeight="1">
      <c r="A37" s="13" t="n">
        <v>36</v>
      </c>
      <c r="B37" s="15">
        <f>入力!$B$2</f>
        <v/>
      </c>
      <c r="C37" s="15">
        <f>入力!$B$8</f>
        <v/>
      </c>
      <c r="D37" s="15">
        <f>入力!$B$14</f>
        <v/>
      </c>
      <c r="E37" s="13" t="inlineStr">
        <is>
          <t>評判</t>
        </is>
      </c>
      <c r="F37" s="15">
        <f>IF(AND(入力!$B$2&lt;&gt;"", 入力!$B$8&lt;&gt;"", 入力!$B$14&lt;&gt;""), 入力!$B$2 &amp; "と" &amp; 入力!$B$8 &amp; "の" &amp; 入力!$B$14 &amp; "を評判で比較して教えてください。", "")</f>
        <v/>
      </c>
      <c r="G37" s="13" t="n"/>
      <c r="H37" s="13" t="n"/>
      <c r="I37" s="13" t="n"/>
      <c r="J37" s="13" t="n"/>
      <c r="K37" s="16">
        <f>IF(COUNTBLANK(G37:J37)=4, "", SUMPRODUCT((LEFT(G37:J37,1)="○")*2 + (LEFT(G37:J37,1)="△")*1 + (LEFT(G37:J37,1)="×")*0) / MAX(1, (LEFT(G37,1)="○")+(LEFT(G37,1)="△")+(LEFT(G37,1)="×")      + (LEFT(H37,1)="○")+(LEFT(H37,1)="△")+(LEFT(H37,1)="×")      + (LEFT(I37,1)="○")+(LEFT(I37,1)="△")+(LEFT(I37,1)="×")      + (LEFT(J37,1)="○")+(LEFT(J37,1)="△")+(LEFT(J37,1)="×")) /2)</f>
        <v/>
      </c>
    </row>
    <row r="38" ht="28" customHeight="1">
      <c r="A38" s="13" t="n">
        <v>37</v>
      </c>
      <c r="B38" s="15">
        <f>入力!$B$2</f>
        <v/>
      </c>
      <c r="C38" s="15">
        <f>入力!$B$8</f>
        <v/>
      </c>
      <c r="D38" s="15">
        <f>入力!$B$14</f>
        <v/>
      </c>
      <c r="E38" s="13" t="inlineStr">
        <is>
          <t>費用</t>
        </is>
      </c>
      <c r="F38" s="15">
        <f>IF(AND(入力!$B$2&lt;&gt;"", 入力!$B$8&lt;&gt;"", 入力!$B$14&lt;&gt;""), 入力!$B$2 &amp; "と" &amp; 入力!$B$8 &amp; "の" &amp; 入力!$B$14 &amp; "を費用で比較して教えてください。", "")</f>
        <v/>
      </c>
      <c r="G38" s="13" t="n"/>
      <c r="H38" s="13" t="n"/>
      <c r="I38" s="13" t="n"/>
      <c r="J38" s="13" t="n"/>
      <c r="K38" s="16">
        <f>IF(COUNTBLANK(G38:J38)=4, "", SUMPRODUCT((LEFT(G38:J38,1)="○")*2 + (LEFT(G38:J38,1)="△")*1 + (LEFT(G38:J38,1)="×")*0) / MAX(1, (LEFT(G38,1)="○")+(LEFT(G38,1)="△")+(LEFT(G38,1)="×")      + (LEFT(H38,1)="○")+(LEFT(H38,1)="△")+(LEFT(H38,1)="×")      + (LEFT(I38,1)="○")+(LEFT(I38,1)="△")+(LEFT(I38,1)="×")      + (LEFT(J38,1)="○")+(LEFT(J38,1)="△")+(LEFT(J38,1)="×")) /2)</f>
        <v/>
      </c>
    </row>
    <row r="39" ht="28" customHeight="1">
      <c r="A39" s="13" t="n">
        <v>38</v>
      </c>
      <c r="B39" s="15">
        <f>入力!$B$2</f>
        <v/>
      </c>
      <c r="C39" s="15">
        <f>入力!$B$8</f>
        <v/>
      </c>
      <c r="D39" s="15">
        <f>入力!$B$14</f>
        <v/>
      </c>
      <c r="E39" s="13" t="inlineStr">
        <is>
          <t>専門性</t>
        </is>
      </c>
      <c r="F39" s="15">
        <f>IF(AND(入力!$B$2&lt;&gt;"", 入力!$B$8&lt;&gt;"", 入力!$B$14&lt;&gt;""), 入力!$B$2 &amp; "と" &amp; 入力!$B$8 &amp; "の" &amp; 入力!$B$14 &amp; "を専門性で比較して教えてください。", "")</f>
        <v/>
      </c>
      <c r="G39" s="13" t="n"/>
      <c r="H39" s="13" t="n"/>
      <c r="I39" s="13" t="n"/>
      <c r="J39" s="13" t="n"/>
      <c r="K39" s="16">
        <f>IF(COUNTBLANK(G39:J39)=4, "", SUMPRODUCT((LEFT(G39:J39,1)="○")*2 + (LEFT(G39:J39,1)="△")*1 + (LEFT(G39:J39,1)="×")*0) / MAX(1, (LEFT(G39,1)="○")+(LEFT(G39,1)="△")+(LEFT(G39,1)="×")      + (LEFT(H39,1)="○")+(LEFT(H39,1)="△")+(LEFT(H39,1)="×")      + (LEFT(I39,1)="○")+(LEFT(I39,1)="△")+(LEFT(I39,1)="×")      + (LEFT(J39,1)="○")+(LEFT(J39,1)="△")+(LEFT(J39,1)="×")) /2)</f>
        <v/>
      </c>
    </row>
    <row r="40" ht="28" customHeight="1">
      <c r="A40" s="13" t="n">
        <v>39</v>
      </c>
      <c r="B40" s="15">
        <f>入力!$B$2</f>
        <v/>
      </c>
      <c r="C40" s="15">
        <f>入力!$B$8</f>
        <v/>
      </c>
      <c r="D40" s="15">
        <f>入力!$B$14</f>
        <v/>
      </c>
      <c r="E40" s="13" t="inlineStr">
        <is>
          <t>実績</t>
        </is>
      </c>
      <c r="F40" s="15">
        <f>IF(AND(入力!$B$2&lt;&gt;"", 入力!$B$8&lt;&gt;"", 入力!$B$14&lt;&gt;""), 入力!$B$2 &amp; "と" &amp; 入力!$B$8 &amp; "の" &amp; 入力!$B$14 &amp; "を実績で比較して教えてください。", "")</f>
        <v/>
      </c>
      <c r="G40" s="13" t="n"/>
      <c r="H40" s="13" t="n"/>
      <c r="I40" s="13" t="n"/>
      <c r="J40" s="13" t="n"/>
      <c r="K40" s="16">
        <f>IF(COUNTBLANK(G40:J40)=4, "", SUMPRODUCT((LEFT(G40:J40,1)="○")*2 + (LEFT(G40:J40,1)="△")*1 + (LEFT(G40:J40,1)="×")*0) / MAX(1, (LEFT(G40,1)="○")+(LEFT(G40,1)="△")+(LEFT(G40,1)="×")      + (LEFT(H40,1)="○")+(LEFT(H40,1)="△")+(LEFT(H40,1)="×")      + (LEFT(I40,1)="○")+(LEFT(I40,1)="△")+(LEFT(I40,1)="×")      + (LEFT(J40,1)="○")+(LEFT(J40,1)="△")+(LEFT(J40,1)="×")) /2)</f>
        <v/>
      </c>
    </row>
    <row r="41" ht="28" customHeight="1">
      <c r="A41" s="13" t="n">
        <v>40</v>
      </c>
      <c r="B41" s="15">
        <f>入力!$B$2</f>
        <v/>
      </c>
      <c r="C41" s="15">
        <f>入力!$B$8</f>
        <v/>
      </c>
      <c r="D41" s="15">
        <f>入力!$B$14</f>
        <v/>
      </c>
      <c r="E41" s="13" t="inlineStr">
        <is>
          <t>サポート体制</t>
        </is>
      </c>
      <c r="F41" s="15">
        <f>IF(AND(入力!$B$2&lt;&gt;"", 入力!$B$8&lt;&gt;"", 入力!$B$14&lt;&gt;""), 入力!$B$2 &amp; "と" &amp; 入力!$B$8 &amp; "の" &amp; 入力!$B$14 &amp; "をサポート体制で比較して教えてください。", "")</f>
        <v/>
      </c>
      <c r="G41" s="13" t="n"/>
      <c r="H41" s="13" t="n"/>
      <c r="I41" s="13" t="n"/>
      <c r="J41" s="13" t="n"/>
      <c r="K41" s="16">
        <f>IF(COUNTBLANK(G41:J41)=4, "", SUMPRODUCT((LEFT(G41:J41,1)="○")*2 + (LEFT(G41:J41,1)="△")*1 + (LEFT(G41:J41,1)="×")*0) / MAX(1, (LEFT(G41,1)="○")+(LEFT(G41,1)="△")+(LEFT(G41,1)="×")      + (LEFT(H41,1)="○")+(LEFT(H41,1)="△")+(LEFT(H41,1)="×")      + (LEFT(I41,1)="○")+(LEFT(I41,1)="△")+(LEFT(I41,1)="×")      + (LEFT(J41,1)="○")+(LEFT(J41,1)="△")+(LEFT(J41,1)="×")) /2)</f>
        <v/>
      </c>
    </row>
    <row r="42" ht="28" customHeight="1">
      <c r="A42" s="13" t="n">
        <v>41</v>
      </c>
      <c r="B42" s="15">
        <f>入力!$B$2</f>
        <v/>
      </c>
      <c r="C42" s="15">
        <f>入力!$B$8</f>
        <v/>
      </c>
      <c r="D42" s="15">
        <f>入力!$B$15</f>
        <v/>
      </c>
      <c r="E42" s="13" t="inlineStr">
        <is>
          <t>評判</t>
        </is>
      </c>
      <c r="F42" s="15">
        <f>IF(AND(入力!$B$2&lt;&gt;"", 入力!$B$8&lt;&gt;"", 入力!$B$15&lt;&gt;""), 入力!$B$2 &amp; "と" &amp; 入力!$B$8 &amp; "の" &amp; 入力!$B$15 &amp; "を評判で比較して教えてください。", "")</f>
        <v/>
      </c>
      <c r="G42" s="13" t="n"/>
      <c r="H42" s="13" t="n"/>
      <c r="I42" s="13" t="n"/>
      <c r="J42" s="13" t="n"/>
      <c r="K42" s="16">
        <f>IF(COUNTBLANK(G42:J42)=4, "", SUMPRODUCT((LEFT(G42:J42,1)="○")*2 + (LEFT(G42:J42,1)="△")*1 + (LEFT(G42:J42,1)="×")*0) / MAX(1, (LEFT(G42,1)="○")+(LEFT(G42,1)="△")+(LEFT(G42,1)="×")      + (LEFT(H42,1)="○")+(LEFT(H42,1)="△")+(LEFT(H42,1)="×")      + (LEFT(I42,1)="○")+(LEFT(I42,1)="△")+(LEFT(I42,1)="×")      + (LEFT(J42,1)="○")+(LEFT(J42,1)="△")+(LEFT(J42,1)="×")) /2)</f>
        <v/>
      </c>
    </row>
    <row r="43" ht="28" customHeight="1">
      <c r="A43" s="13" t="n">
        <v>42</v>
      </c>
      <c r="B43" s="15">
        <f>入力!$B$2</f>
        <v/>
      </c>
      <c r="C43" s="15">
        <f>入力!$B$8</f>
        <v/>
      </c>
      <c r="D43" s="15">
        <f>入力!$B$15</f>
        <v/>
      </c>
      <c r="E43" s="13" t="inlineStr">
        <is>
          <t>費用</t>
        </is>
      </c>
      <c r="F43" s="15">
        <f>IF(AND(入力!$B$2&lt;&gt;"", 入力!$B$8&lt;&gt;"", 入力!$B$15&lt;&gt;""), 入力!$B$2 &amp; "と" &amp; 入力!$B$8 &amp; "の" &amp; 入力!$B$15 &amp; "を費用で比較して教えてください。", "")</f>
        <v/>
      </c>
      <c r="G43" s="13" t="n"/>
      <c r="H43" s="13" t="n"/>
      <c r="I43" s="13" t="n"/>
      <c r="J43" s="13" t="n"/>
      <c r="K43" s="16">
        <f>IF(COUNTBLANK(G43:J43)=4, "", SUMPRODUCT((LEFT(G43:J43,1)="○")*2 + (LEFT(G43:J43,1)="△")*1 + (LEFT(G43:J43,1)="×")*0) / MAX(1, (LEFT(G43,1)="○")+(LEFT(G43,1)="△")+(LEFT(G43,1)="×")      + (LEFT(H43,1)="○")+(LEFT(H43,1)="△")+(LEFT(H43,1)="×")      + (LEFT(I43,1)="○")+(LEFT(I43,1)="△")+(LEFT(I43,1)="×")      + (LEFT(J43,1)="○")+(LEFT(J43,1)="△")+(LEFT(J43,1)="×")) /2)</f>
        <v/>
      </c>
    </row>
    <row r="44" ht="28" customHeight="1">
      <c r="A44" s="13" t="n">
        <v>43</v>
      </c>
      <c r="B44" s="15">
        <f>入力!$B$2</f>
        <v/>
      </c>
      <c r="C44" s="15">
        <f>入力!$B$8</f>
        <v/>
      </c>
      <c r="D44" s="15">
        <f>入力!$B$15</f>
        <v/>
      </c>
      <c r="E44" s="13" t="inlineStr">
        <is>
          <t>専門性</t>
        </is>
      </c>
      <c r="F44" s="15">
        <f>IF(AND(入力!$B$2&lt;&gt;"", 入力!$B$8&lt;&gt;"", 入力!$B$15&lt;&gt;""), 入力!$B$2 &amp; "と" &amp; 入力!$B$8 &amp; "の" &amp; 入力!$B$15 &amp; "を専門性で比較して教えてください。", "")</f>
        <v/>
      </c>
      <c r="G44" s="13" t="n"/>
      <c r="H44" s="13" t="n"/>
      <c r="I44" s="13" t="n"/>
      <c r="J44" s="13" t="n"/>
      <c r="K44" s="16">
        <f>IF(COUNTBLANK(G44:J44)=4, "", SUMPRODUCT((LEFT(G44:J44,1)="○")*2 + (LEFT(G44:J44,1)="△")*1 + (LEFT(G44:J44,1)="×")*0) / MAX(1, (LEFT(G44,1)="○")+(LEFT(G44,1)="△")+(LEFT(G44,1)="×")      + (LEFT(H44,1)="○")+(LEFT(H44,1)="△")+(LEFT(H44,1)="×")      + (LEFT(I44,1)="○")+(LEFT(I44,1)="△")+(LEFT(I44,1)="×")      + (LEFT(J44,1)="○")+(LEFT(J44,1)="△")+(LEFT(J44,1)="×")) /2)</f>
        <v/>
      </c>
    </row>
    <row r="45" ht="28" customHeight="1">
      <c r="A45" s="13" t="n">
        <v>44</v>
      </c>
      <c r="B45" s="15">
        <f>入力!$B$2</f>
        <v/>
      </c>
      <c r="C45" s="15">
        <f>入力!$B$8</f>
        <v/>
      </c>
      <c r="D45" s="15">
        <f>入力!$B$15</f>
        <v/>
      </c>
      <c r="E45" s="13" t="inlineStr">
        <is>
          <t>実績</t>
        </is>
      </c>
      <c r="F45" s="15">
        <f>IF(AND(入力!$B$2&lt;&gt;"", 入力!$B$8&lt;&gt;"", 入力!$B$15&lt;&gt;""), 入力!$B$2 &amp; "と" &amp; 入力!$B$8 &amp; "の" &amp; 入力!$B$15 &amp; "を実績で比較して教えてください。", "")</f>
        <v/>
      </c>
      <c r="G45" s="13" t="n"/>
      <c r="H45" s="13" t="n"/>
      <c r="I45" s="13" t="n"/>
      <c r="J45" s="13" t="n"/>
      <c r="K45" s="16">
        <f>IF(COUNTBLANK(G45:J45)=4, "", SUMPRODUCT((LEFT(G45:J45,1)="○")*2 + (LEFT(G45:J45,1)="△")*1 + (LEFT(G45:J45,1)="×")*0) / MAX(1, (LEFT(G45,1)="○")+(LEFT(G45,1)="△")+(LEFT(G45,1)="×")      + (LEFT(H45,1)="○")+(LEFT(H45,1)="△")+(LEFT(H45,1)="×")      + (LEFT(I45,1)="○")+(LEFT(I45,1)="△")+(LEFT(I45,1)="×")      + (LEFT(J45,1)="○")+(LEFT(J45,1)="△")+(LEFT(J45,1)="×")) /2)</f>
        <v/>
      </c>
    </row>
    <row r="46" ht="28" customHeight="1">
      <c r="A46" s="13" t="n">
        <v>45</v>
      </c>
      <c r="B46" s="15">
        <f>入力!$B$2</f>
        <v/>
      </c>
      <c r="C46" s="15">
        <f>入力!$B$8</f>
        <v/>
      </c>
      <c r="D46" s="15">
        <f>入力!$B$15</f>
        <v/>
      </c>
      <c r="E46" s="13" t="inlineStr">
        <is>
          <t>サポート体制</t>
        </is>
      </c>
      <c r="F46" s="15">
        <f>IF(AND(入力!$B$2&lt;&gt;"", 入力!$B$8&lt;&gt;"", 入力!$B$15&lt;&gt;""), 入力!$B$2 &amp; "と" &amp; 入力!$B$8 &amp; "の" &amp; 入力!$B$15 &amp; "をサポート体制で比較して教えてください。", "")</f>
        <v/>
      </c>
      <c r="G46" s="13" t="n"/>
      <c r="H46" s="13" t="n"/>
      <c r="I46" s="13" t="n"/>
      <c r="J46" s="13" t="n"/>
      <c r="K46" s="16">
        <f>IF(COUNTBLANK(G46:J46)=4, "", SUMPRODUCT((LEFT(G46:J46,1)="○")*2 + (LEFT(G46:J46,1)="△")*1 + (LEFT(G46:J46,1)="×")*0) / MAX(1, (LEFT(G46,1)="○")+(LEFT(G46,1)="△")+(LEFT(G46,1)="×")      + (LEFT(H46,1)="○")+(LEFT(H46,1)="△")+(LEFT(H46,1)="×")      + (LEFT(I46,1)="○")+(LEFT(I46,1)="△")+(LEFT(I46,1)="×")      + (LEFT(J46,1)="○")+(LEFT(J46,1)="△")+(LEFT(J46,1)="×")) /2)</f>
        <v/>
      </c>
    </row>
    <row r="47" ht="28" customHeight="1">
      <c r="A47" s="13" t="n">
        <v>46</v>
      </c>
      <c r="B47" s="15">
        <f>入力!$B$2</f>
        <v/>
      </c>
      <c r="C47" s="15">
        <f>入力!$B$9</f>
        <v/>
      </c>
      <c r="D47" s="15">
        <f>入力!$B$13</f>
        <v/>
      </c>
      <c r="E47" s="13" t="inlineStr">
        <is>
          <t>評判</t>
        </is>
      </c>
      <c r="F47" s="15">
        <f>IF(AND(入力!$B$2&lt;&gt;"", 入力!$B$9&lt;&gt;"", 入力!$B$13&lt;&gt;""), 入力!$B$2 &amp; "と" &amp; 入力!$B$9 &amp; "の" &amp; 入力!$B$13 &amp; "を評判で比較して教えてください。", "")</f>
        <v/>
      </c>
      <c r="G47" s="13" t="n"/>
      <c r="H47" s="13" t="n"/>
      <c r="I47" s="13" t="n"/>
      <c r="J47" s="13" t="n"/>
      <c r="K47" s="16">
        <f>IF(COUNTBLANK(G47:J47)=4, "", SUMPRODUCT((LEFT(G47:J47,1)="○")*2 + (LEFT(G47:J47,1)="△")*1 + (LEFT(G47:J47,1)="×")*0) / MAX(1, (LEFT(G47,1)="○")+(LEFT(G47,1)="△")+(LEFT(G47,1)="×")      + (LEFT(H47,1)="○")+(LEFT(H47,1)="△")+(LEFT(H47,1)="×")      + (LEFT(I47,1)="○")+(LEFT(I47,1)="△")+(LEFT(I47,1)="×")      + (LEFT(J47,1)="○")+(LEFT(J47,1)="△")+(LEFT(J47,1)="×")) /2)</f>
        <v/>
      </c>
    </row>
    <row r="48" ht="28" customHeight="1">
      <c r="A48" s="13" t="n">
        <v>47</v>
      </c>
      <c r="B48" s="15">
        <f>入力!$B$2</f>
        <v/>
      </c>
      <c r="C48" s="15">
        <f>入力!$B$9</f>
        <v/>
      </c>
      <c r="D48" s="15">
        <f>入力!$B$13</f>
        <v/>
      </c>
      <c r="E48" s="13" t="inlineStr">
        <is>
          <t>費用</t>
        </is>
      </c>
      <c r="F48" s="15">
        <f>IF(AND(入力!$B$2&lt;&gt;"", 入力!$B$9&lt;&gt;"", 入力!$B$13&lt;&gt;""), 入力!$B$2 &amp; "と" &amp; 入力!$B$9 &amp; "の" &amp; 入力!$B$13 &amp; "を費用で比較して教えてください。", "")</f>
        <v/>
      </c>
      <c r="G48" s="13" t="n"/>
      <c r="H48" s="13" t="n"/>
      <c r="I48" s="13" t="n"/>
      <c r="J48" s="13" t="n"/>
      <c r="K48" s="16">
        <f>IF(COUNTBLANK(G48:J48)=4, "", SUMPRODUCT((LEFT(G48:J48,1)="○")*2 + (LEFT(G48:J48,1)="△")*1 + (LEFT(G48:J48,1)="×")*0) / MAX(1, (LEFT(G48,1)="○")+(LEFT(G48,1)="△")+(LEFT(G48,1)="×")      + (LEFT(H48,1)="○")+(LEFT(H48,1)="△")+(LEFT(H48,1)="×")      + (LEFT(I48,1)="○")+(LEFT(I48,1)="△")+(LEFT(I48,1)="×")      + (LEFT(J48,1)="○")+(LEFT(J48,1)="△")+(LEFT(J48,1)="×")) /2)</f>
        <v/>
      </c>
    </row>
    <row r="49" ht="28" customHeight="1">
      <c r="A49" s="13" t="n">
        <v>48</v>
      </c>
      <c r="B49" s="15">
        <f>入力!$B$2</f>
        <v/>
      </c>
      <c r="C49" s="15">
        <f>入力!$B$9</f>
        <v/>
      </c>
      <c r="D49" s="15">
        <f>入力!$B$13</f>
        <v/>
      </c>
      <c r="E49" s="13" t="inlineStr">
        <is>
          <t>専門性</t>
        </is>
      </c>
      <c r="F49" s="15">
        <f>IF(AND(入力!$B$2&lt;&gt;"", 入力!$B$9&lt;&gt;"", 入力!$B$13&lt;&gt;""), 入力!$B$2 &amp; "と" &amp; 入力!$B$9 &amp; "の" &amp; 入力!$B$13 &amp; "を専門性で比較して教えてください。", "")</f>
        <v/>
      </c>
      <c r="G49" s="13" t="n"/>
      <c r="H49" s="13" t="n"/>
      <c r="I49" s="13" t="n"/>
      <c r="J49" s="13" t="n"/>
      <c r="K49" s="16">
        <f>IF(COUNTBLANK(G49:J49)=4, "", SUMPRODUCT((LEFT(G49:J49,1)="○")*2 + (LEFT(G49:J49,1)="△")*1 + (LEFT(G49:J49,1)="×")*0) / MAX(1, (LEFT(G49,1)="○")+(LEFT(G49,1)="△")+(LEFT(G49,1)="×")      + (LEFT(H49,1)="○")+(LEFT(H49,1)="△")+(LEFT(H49,1)="×")      + (LEFT(I49,1)="○")+(LEFT(I49,1)="△")+(LEFT(I49,1)="×")      + (LEFT(J49,1)="○")+(LEFT(J49,1)="△")+(LEFT(J49,1)="×")) /2)</f>
        <v/>
      </c>
    </row>
    <row r="50" ht="28" customHeight="1">
      <c r="A50" s="13" t="n">
        <v>49</v>
      </c>
      <c r="B50" s="15">
        <f>入力!$B$2</f>
        <v/>
      </c>
      <c r="C50" s="15">
        <f>入力!$B$9</f>
        <v/>
      </c>
      <c r="D50" s="15">
        <f>入力!$B$13</f>
        <v/>
      </c>
      <c r="E50" s="13" t="inlineStr">
        <is>
          <t>実績</t>
        </is>
      </c>
      <c r="F50" s="15">
        <f>IF(AND(入力!$B$2&lt;&gt;"", 入力!$B$9&lt;&gt;"", 入力!$B$13&lt;&gt;""), 入力!$B$2 &amp; "と" &amp; 入力!$B$9 &amp; "の" &amp; 入力!$B$13 &amp; "を実績で比較して教えてください。", "")</f>
        <v/>
      </c>
      <c r="G50" s="13" t="n"/>
      <c r="H50" s="13" t="n"/>
      <c r="I50" s="13" t="n"/>
      <c r="J50" s="13" t="n"/>
      <c r="K50" s="16">
        <f>IF(COUNTBLANK(G50:J50)=4, "", SUMPRODUCT((LEFT(G50:J50,1)="○")*2 + (LEFT(G50:J50,1)="△")*1 + (LEFT(G50:J50,1)="×")*0) / MAX(1, (LEFT(G50,1)="○")+(LEFT(G50,1)="△")+(LEFT(G50,1)="×")      + (LEFT(H50,1)="○")+(LEFT(H50,1)="△")+(LEFT(H50,1)="×")      + (LEFT(I50,1)="○")+(LEFT(I50,1)="△")+(LEFT(I50,1)="×")      + (LEFT(J50,1)="○")+(LEFT(J50,1)="△")+(LEFT(J50,1)="×")) /2)</f>
        <v/>
      </c>
    </row>
    <row r="51" ht="28" customHeight="1">
      <c r="A51" s="13" t="n">
        <v>50</v>
      </c>
      <c r="B51" s="15">
        <f>入力!$B$2</f>
        <v/>
      </c>
      <c r="C51" s="15">
        <f>入力!$B$9</f>
        <v/>
      </c>
      <c r="D51" s="15">
        <f>入力!$B$13</f>
        <v/>
      </c>
      <c r="E51" s="13" t="inlineStr">
        <is>
          <t>サポート体制</t>
        </is>
      </c>
      <c r="F51" s="15">
        <f>IF(AND(入力!$B$2&lt;&gt;"", 入力!$B$9&lt;&gt;"", 入力!$B$13&lt;&gt;""), 入力!$B$2 &amp; "と" &amp; 入力!$B$9 &amp; "の" &amp; 入力!$B$13 &amp; "をサポート体制で比較して教えてください。", "")</f>
        <v/>
      </c>
      <c r="G51" s="13" t="n"/>
      <c r="H51" s="13" t="n"/>
      <c r="I51" s="13" t="n"/>
      <c r="J51" s="13" t="n"/>
      <c r="K51" s="16">
        <f>IF(COUNTBLANK(G51:J51)=4, "", SUMPRODUCT((LEFT(G51:J51,1)="○")*2 + (LEFT(G51:J51,1)="△")*1 + (LEFT(G51:J51,1)="×")*0) / MAX(1, (LEFT(G51,1)="○")+(LEFT(G51,1)="△")+(LEFT(G51,1)="×")      + (LEFT(H51,1)="○")+(LEFT(H51,1)="△")+(LEFT(H51,1)="×")      + (LEFT(I51,1)="○")+(LEFT(I51,1)="△")+(LEFT(I51,1)="×")      + (LEFT(J51,1)="○")+(LEFT(J51,1)="△")+(LEFT(J51,1)="×")) /2)</f>
        <v/>
      </c>
    </row>
    <row r="52" ht="28" customHeight="1">
      <c r="A52" s="13" t="n">
        <v>51</v>
      </c>
      <c r="B52" s="15">
        <f>入力!$B$2</f>
        <v/>
      </c>
      <c r="C52" s="15">
        <f>入力!$B$9</f>
        <v/>
      </c>
      <c r="D52" s="15">
        <f>入力!$B$14</f>
        <v/>
      </c>
      <c r="E52" s="13" t="inlineStr">
        <is>
          <t>評判</t>
        </is>
      </c>
      <c r="F52" s="15">
        <f>IF(AND(入力!$B$2&lt;&gt;"", 入力!$B$9&lt;&gt;"", 入力!$B$14&lt;&gt;""), 入力!$B$2 &amp; "と" &amp; 入力!$B$9 &amp; "の" &amp; 入力!$B$14 &amp; "を評判で比較して教えてください。", "")</f>
        <v/>
      </c>
      <c r="G52" s="13" t="n"/>
      <c r="H52" s="13" t="n"/>
      <c r="I52" s="13" t="n"/>
      <c r="J52" s="13" t="n"/>
      <c r="K52" s="16">
        <f>IF(COUNTBLANK(G52:J52)=4, "", SUMPRODUCT((LEFT(G52:J52,1)="○")*2 + (LEFT(G52:J52,1)="△")*1 + (LEFT(G52:J52,1)="×")*0) / MAX(1, (LEFT(G52,1)="○")+(LEFT(G52,1)="△")+(LEFT(G52,1)="×")      + (LEFT(H52,1)="○")+(LEFT(H52,1)="△")+(LEFT(H52,1)="×")      + (LEFT(I52,1)="○")+(LEFT(I52,1)="△")+(LEFT(I52,1)="×")      + (LEFT(J52,1)="○")+(LEFT(J52,1)="△")+(LEFT(J52,1)="×")) /2)</f>
        <v/>
      </c>
    </row>
    <row r="53" ht="28" customHeight="1">
      <c r="A53" s="13" t="n">
        <v>52</v>
      </c>
      <c r="B53" s="15">
        <f>入力!$B$2</f>
        <v/>
      </c>
      <c r="C53" s="15">
        <f>入力!$B$9</f>
        <v/>
      </c>
      <c r="D53" s="15">
        <f>入力!$B$14</f>
        <v/>
      </c>
      <c r="E53" s="13" t="inlineStr">
        <is>
          <t>費用</t>
        </is>
      </c>
      <c r="F53" s="15">
        <f>IF(AND(入力!$B$2&lt;&gt;"", 入力!$B$9&lt;&gt;"", 入力!$B$14&lt;&gt;""), 入力!$B$2 &amp; "と" &amp; 入力!$B$9 &amp; "の" &amp; 入力!$B$14 &amp; "を費用で比較して教えてください。", "")</f>
        <v/>
      </c>
      <c r="G53" s="13" t="n"/>
      <c r="H53" s="13" t="n"/>
      <c r="I53" s="13" t="n"/>
      <c r="J53" s="13" t="n"/>
      <c r="K53" s="16">
        <f>IF(COUNTBLANK(G53:J53)=4, "", SUMPRODUCT((LEFT(G53:J53,1)="○")*2 + (LEFT(G53:J53,1)="△")*1 + (LEFT(G53:J53,1)="×")*0) / MAX(1, (LEFT(G53,1)="○")+(LEFT(G53,1)="△")+(LEFT(G53,1)="×")      + (LEFT(H53,1)="○")+(LEFT(H53,1)="△")+(LEFT(H53,1)="×")      + (LEFT(I53,1)="○")+(LEFT(I53,1)="△")+(LEFT(I53,1)="×")      + (LEFT(J53,1)="○")+(LEFT(J53,1)="△")+(LEFT(J53,1)="×")) /2)</f>
        <v/>
      </c>
    </row>
    <row r="54" ht="28" customHeight="1">
      <c r="A54" s="13" t="n">
        <v>53</v>
      </c>
      <c r="B54" s="15">
        <f>入力!$B$2</f>
        <v/>
      </c>
      <c r="C54" s="15">
        <f>入力!$B$9</f>
        <v/>
      </c>
      <c r="D54" s="15">
        <f>入力!$B$14</f>
        <v/>
      </c>
      <c r="E54" s="13" t="inlineStr">
        <is>
          <t>専門性</t>
        </is>
      </c>
      <c r="F54" s="15">
        <f>IF(AND(入力!$B$2&lt;&gt;"", 入力!$B$9&lt;&gt;"", 入力!$B$14&lt;&gt;""), 入力!$B$2 &amp; "と" &amp; 入力!$B$9 &amp; "の" &amp; 入力!$B$14 &amp; "を専門性で比較して教えてください。", "")</f>
        <v/>
      </c>
      <c r="G54" s="13" t="n"/>
      <c r="H54" s="13" t="n"/>
      <c r="I54" s="13" t="n"/>
      <c r="J54" s="13" t="n"/>
      <c r="K54" s="16">
        <f>IF(COUNTBLANK(G54:J54)=4, "", SUMPRODUCT((LEFT(G54:J54,1)="○")*2 + (LEFT(G54:J54,1)="△")*1 + (LEFT(G54:J54,1)="×")*0) / MAX(1, (LEFT(G54,1)="○")+(LEFT(G54,1)="△")+(LEFT(G54,1)="×")      + (LEFT(H54,1)="○")+(LEFT(H54,1)="△")+(LEFT(H54,1)="×")      + (LEFT(I54,1)="○")+(LEFT(I54,1)="△")+(LEFT(I54,1)="×")      + (LEFT(J54,1)="○")+(LEFT(J54,1)="△")+(LEFT(J54,1)="×")) /2)</f>
        <v/>
      </c>
    </row>
    <row r="55" ht="28" customHeight="1">
      <c r="A55" s="13" t="n">
        <v>54</v>
      </c>
      <c r="B55" s="15">
        <f>入力!$B$2</f>
        <v/>
      </c>
      <c r="C55" s="15">
        <f>入力!$B$9</f>
        <v/>
      </c>
      <c r="D55" s="15">
        <f>入力!$B$14</f>
        <v/>
      </c>
      <c r="E55" s="13" t="inlineStr">
        <is>
          <t>実績</t>
        </is>
      </c>
      <c r="F55" s="15">
        <f>IF(AND(入力!$B$2&lt;&gt;"", 入力!$B$9&lt;&gt;"", 入力!$B$14&lt;&gt;""), 入力!$B$2 &amp; "と" &amp; 入力!$B$9 &amp; "の" &amp; 入力!$B$14 &amp; "を実績で比較して教えてください。", "")</f>
        <v/>
      </c>
      <c r="G55" s="13" t="n"/>
      <c r="H55" s="13" t="n"/>
      <c r="I55" s="13" t="n"/>
      <c r="J55" s="13" t="n"/>
      <c r="K55" s="16">
        <f>IF(COUNTBLANK(G55:J55)=4, "", SUMPRODUCT((LEFT(G55:J55,1)="○")*2 + (LEFT(G55:J55,1)="△")*1 + (LEFT(G55:J55,1)="×")*0) / MAX(1, (LEFT(G55,1)="○")+(LEFT(G55,1)="△")+(LEFT(G55,1)="×")      + (LEFT(H55,1)="○")+(LEFT(H55,1)="△")+(LEFT(H55,1)="×")      + (LEFT(I55,1)="○")+(LEFT(I55,1)="△")+(LEFT(I55,1)="×")      + (LEFT(J55,1)="○")+(LEFT(J55,1)="△")+(LEFT(J55,1)="×")) /2)</f>
        <v/>
      </c>
    </row>
    <row r="56" ht="28" customHeight="1">
      <c r="A56" s="13" t="n">
        <v>55</v>
      </c>
      <c r="B56" s="15">
        <f>入力!$B$2</f>
        <v/>
      </c>
      <c r="C56" s="15">
        <f>入力!$B$9</f>
        <v/>
      </c>
      <c r="D56" s="15">
        <f>入力!$B$14</f>
        <v/>
      </c>
      <c r="E56" s="13" t="inlineStr">
        <is>
          <t>サポート体制</t>
        </is>
      </c>
      <c r="F56" s="15">
        <f>IF(AND(入力!$B$2&lt;&gt;"", 入力!$B$9&lt;&gt;"", 入力!$B$14&lt;&gt;""), 入力!$B$2 &amp; "と" &amp; 入力!$B$9 &amp; "の" &amp; 入力!$B$14 &amp; "をサポート体制で比較して教えてください。", "")</f>
        <v/>
      </c>
      <c r="G56" s="13" t="n"/>
      <c r="H56" s="13" t="n"/>
      <c r="I56" s="13" t="n"/>
      <c r="J56" s="13" t="n"/>
      <c r="K56" s="16">
        <f>IF(COUNTBLANK(G56:J56)=4, "", SUMPRODUCT((LEFT(G56:J56,1)="○")*2 + (LEFT(G56:J56,1)="△")*1 + (LEFT(G56:J56,1)="×")*0) / MAX(1, (LEFT(G56,1)="○")+(LEFT(G56,1)="△")+(LEFT(G56,1)="×")      + (LEFT(H56,1)="○")+(LEFT(H56,1)="△")+(LEFT(H56,1)="×")      + (LEFT(I56,1)="○")+(LEFT(I56,1)="△")+(LEFT(I56,1)="×")      + (LEFT(J56,1)="○")+(LEFT(J56,1)="△")+(LEFT(J56,1)="×")) /2)</f>
        <v/>
      </c>
    </row>
    <row r="57" ht="28" customHeight="1">
      <c r="A57" s="13" t="n">
        <v>56</v>
      </c>
      <c r="B57" s="15">
        <f>入力!$B$2</f>
        <v/>
      </c>
      <c r="C57" s="15">
        <f>入力!$B$9</f>
        <v/>
      </c>
      <c r="D57" s="15">
        <f>入力!$B$15</f>
        <v/>
      </c>
      <c r="E57" s="13" t="inlineStr">
        <is>
          <t>評判</t>
        </is>
      </c>
      <c r="F57" s="15">
        <f>IF(AND(入力!$B$2&lt;&gt;"", 入力!$B$9&lt;&gt;"", 入力!$B$15&lt;&gt;""), 入力!$B$2 &amp; "と" &amp; 入力!$B$9 &amp; "の" &amp; 入力!$B$15 &amp; "を評判で比較して教えてください。", "")</f>
        <v/>
      </c>
      <c r="G57" s="13" t="n"/>
      <c r="H57" s="13" t="n"/>
      <c r="I57" s="13" t="n"/>
      <c r="J57" s="13" t="n"/>
      <c r="K57" s="16">
        <f>IF(COUNTBLANK(G57:J57)=4, "", SUMPRODUCT((LEFT(G57:J57,1)="○")*2 + (LEFT(G57:J57,1)="△")*1 + (LEFT(G57:J57,1)="×")*0) / MAX(1, (LEFT(G57,1)="○")+(LEFT(G57,1)="△")+(LEFT(G57,1)="×")      + (LEFT(H57,1)="○")+(LEFT(H57,1)="△")+(LEFT(H57,1)="×")      + (LEFT(I57,1)="○")+(LEFT(I57,1)="△")+(LEFT(I57,1)="×")      + (LEFT(J57,1)="○")+(LEFT(J57,1)="△")+(LEFT(J57,1)="×")) /2)</f>
        <v/>
      </c>
    </row>
    <row r="58" ht="28" customHeight="1">
      <c r="A58" s="13" t="n">
        <v>57</v>
      </c>
      <c r="B58" s="15">
        <f>入力!$B$2</f>
        <v/>
      </c>
      <c r="C58" s="15">
        <f>入力!$B$9</f>
        <v/>
      </c>
      <c r="D58" s="15">
        <f>入力!$B$15</f>
        <v/>
      </c>
      <c r="E58" s="13" t="inlineStr">
        <is>
          <t>費用</t>
        </is>
      </c>
      <c r="F58" s="15">
        <f>IF(AND(入力!$B$2&lt;&gt;"", 入力!$B$9&lt;&gt;"", 入力!$B$15&lt;&gt;""), 入力!$B$2 &amp; "と" &amp; 入力!$B$9 &amp; "の" &amp; 入力!$B$15 &amp; "を費用で比較して教えてください。", "")</f>
        <v/>
      </c>
      <c r="G58" s="13" t="n"/>
      <c r="H58" s="13" t="n"/>
      <c r="I58" s="13" t="n"/>
      <c r="J58" s="13" t="n"/>
      <c r="K58" s="16">
        <f>IF(COUNTBLANK(G58:J58)=4, "", SUMPRODUCT((LEFT(G58:J58,1)="○")*2 + (LEFT(G58:J58,1)="△")*1 + (LEFT(G58:J58,1)="×")*0) / MAX(1, (LEFT(G58,1)="○")+(LEFT(G58,1)="△")+(LEFT(G58,1)="×")      + (LEFT(H58,1)="○")+(LEFT(H58,1)="△")+(LEFT(H58,1)="×")      + (LEFT(I58,1)="○")+(LEFT(I58,1)="△")+(LEFT(I58,1)="×")      + (LEFT(J58,1)="○")+(LEFT(J58,1)="△")+(LEFT(J58,1)="×")) /2)</f>
        <v/>
      </c>
    </row>
    <row r="59" ht="28" customHeight="1">
      <c r="A59" s="13" t="n">
        <v>58</v>
      </c>
      <c r="B59" s="15">
        <f>入力!$B$2</f>
        <v/>
      </c>
      <c r="C59" s="15">
        <f>入力!$B$9</f>
        <v/>
      </c>
      <c r="D59" s="15">
        <f>入力!$B$15</f>
        <v/>
      </c>
      <c r="E59" s="13" t="inlineStr">
        <is>
          <t>専門性</t>
        </is>
      </c>
      <c r="F59" s="15">
        <f>IF(AND(入力!$B$2&lt;&gt;"", 入力!$B$9&lt;&gt;"", 入力!$B$15&lt;&gt;""), 入力!$B$2 &amp; "と" &amp; 入力!$B$9 &amp; "の" &amp; 入力!$B$15 &amp; "を専門性で比較して教えてください。", "")</f>
        <v/>
      </c>
      <c r="G59" s="13" t="n"/>
      <c r="H59" s="13" t="n"/>
      <c r="I59" s="13" t="n"/>
      <c r="J59" s="13" t="n"/>
      <c r="K59" s="16">
        <f>IF(COUNTBLANK(G59:J59)=4, "", SUMPRODUCT((LEFT(G59:J59,1)="○")*2 + (LEFT(G59:J59,1)="△")*1 + (LEFT(G59:J59,1)="×")*0) / MAX(1, (LEFT(G59,1)="○")+(LEFT(G59,1)="△")+(LEFT(G59,1)="×")      + (LEFT(H59,1)="○")+(LEFT(H59,1)="△")+(LEFT(H59,1)="×")      + (LEFT(I59,1)="○")+(LEFT(I59,1)="△")+(LEFT(I59,1)="×")      + (LEFT(J59,1)="○")+(LEFT(J59,1)="△")+(LEFT(J59,1)="×")) /2)</f>
        <v/>
      </c>
    </row>
    <row r="60" ht="28" customHeight="1">
      <c r="A60" s="13" t="n">
        <v>59</v>
      </c>
      <c r="B60" s="15">
        <f>入力!$B$2</f>
        <v/>
      </c>
      <c r="C60" s="15">
        <f>入力!$B$9</f>
        <v/>
      </c>
      <c r="D60" s="15">
        <f>入力!$B$15</f>
        <v/>
      </c>
      <c r="E60" s="13" t="inlineStr">
        <is>
          <t>実績</t>
        </is>
      </c>
      <c r="F60" s="15">
        <f>IF(AND(入力!$B$2&lt;&gt;"", 入力!$B$9&lt;&gt;"", 入力!$B$15&lt;&gt;""), 入力!$B$2 &amp; "と" &amp; 入力!$B$9 &amp; "の" &amp; 入力!$B$15 &amp; "を実績で比較して教えてください。", "")</f>
        <v/>
      </c>
      <c r="G60" s="13" t="n"/>
      <c r="H60" s="13" t="n"/>
      <c r="I60" s="13" t="n"/>
      <c r="J60" s="13" t="n"/>
      <c r="K60" s="16">
        <f>IF(COUNTBLANK(G60:J60)=4, "", SUMPRODUCT((LEFT(G60:J60,1)="○")*2 + (LEFT(G60:J60,1)="△")*1 + (LEFT(G60:J60,1)="×")*0) / MAX(1, (LEFT(G60,1)="○")+(LEFT(G60,1)="△")+(LEFT(G60,1)="×")      + (LEFT(H60,1)="○")+(LEFT(H60,1)="△")+(LEFT(H60,1)="×")      + (LEFT(I60,1)="○")+(LEFT(I60,1)="△")+(LEFT(I60,1)="×")      + (LEFT(J60,1)="○")+(LEFT(J60,1)="△")+(LEFT(J60,1)="×")) /2)</f>
        <v/>
      </c>
    </row>
    <row r="61" ht="28" customHeight="1">
      <c r="A61" s="13" t="n">
        <v>60</v>
      </c>
      <c r="B61" s="15">
        <f>入力!$B$2</f>
        <v/>
      </c>
      <c r="C61" s="15">
        <f>入力!$B$9</f>
        <v/>
      </c>
      <c r="D61" s="15">
        <f>入力!$B$15</f>
        <v/>
      </c>
      <c r="E61" s="13" t="inlineStr">
        <is>
          <t>サポート体制</t>
        </is>
      </c>
      <c r="F61" s="15">
        <f>IF(AND(入力!$B$2&lt;&gt;"", 入力!$B$9&lt;&gt;"", 入力!$B$15&lt;&gt;""), 入力!$B$2 &amp; "と" &amp; 入力!$B$9 &amp; "の" &amp; 入力!$B$15 &amp; "をサポート体制で比較して教えてください。", "")</f>
        <v/>
      </c>
      <c r="G61" s="13" t="n"/>
      <c r="H61" s="13" t="n"/>
      <c r="I61" s="13" t="n"/>
      <c r="J61" s="13" t="n"/>
      <c r="K61" s="16">
        <f>IF(COUNTBLANK(G61:J61)=4, "", SUMPRODUCT((LEFT(G61:J61,1)="○")*2 + (LEFT(G61:J61,1)="△")*1 + (LEFT(G61:J61,1)="×")*0) / MAX(1, (LEFT(G61,1)="○")+(LEFT(G61,1)="△")+(LEFT(G61,1)="×")      + (LEFT(H61,1)="○")+(LEFT(H61,1)="△")+(LEFT(H61,1)="×")      + (LEFT(I61,1)="○")+(LEFT(I61,1)="△")+(LEFT(I61,1)="×")      + (LEFT(J61,1)="○")+(LEFT(J61,1)="△")+(LEFT(J61,1)="×")) /2)</f>
        <v/>
      </c>
    </row>
    <row r="62" ht="28" customHeight="1">
      <c r="A62" s="13" t="n">
        <v>61</v>
      </c>
      <c r="B62" s="15">
        <f>入力!$B$2</f>
        <v/>
      </c>
      <c r="C62" s="15">
        <f>入力!$B$10</f>
        <v/>
      </c>
      <c r="D62" s="15">
        <f>入力!$B$13</f>
        <v/>
      </c>
      <c r="E62" s="13" t="inlineStr">
        <is>
          <t>評判</t>
        </is>
      </c>
      <c r="F62" s="15">
        <f>IF(AND(入力!$B$2&lt;&gt;"", 入力!$B$10&lt;&gt;"", 入力!$B$13&lt;&gt;""), 入力!$B$2 &amp; "と" &amp; 入力!$B$10 &amp; "の" &amp; 入力!$B$13 &amp; "を評判で比較して教えてください。", "")</f>
        <v/>
      </c>
      <c r="G62" s="13" t="n"/>
      <c r="H62" s="13" t="n"/>
      <c r="I62" s="13" t="n"/>
      <c r="J62" s="13" t="n"/>
      <c r="K62" s="16">
        <f>IF(COUNTBLANK(G62:J62)=4, "", SUMPRODUCT((LEFT(G62:J62,1)="○")*2 + (LEFT(G62:J62,1)="△")*1 + (LEFT(G62:J62,1)="×")*0) / MAX(1, (LEFT(G62,1)="○")+(LEFT(G62,1)="△")+(LEFT(G62,1)="×")      + (LEFT(H62,1)="○")+(LEFT(H62,1)="△")+(LEFT(H62,1)="×")      + (LEFT(I62,1)="○")+(LEFT(I62,1)="△")+(LEFT(I62,1)="×")      + (LEFT(J62,1)="○")+(LEFT(J62,1)="△")+(LEFT(J62,1)="×")) /2)</f>
        <v/>
      </c>
    </row>
    <row r="63" ht="28" customHeight="1">
      <c r="A63" s="13" t="n">
        <v>62</v>
      </c>
      <c r="B63" s="15">
        <f>入力!$B$2</f>
        <v/>
      </c>
      <c r="C63" s="15">
        <f>入力!$B$10</f>
        <v/>
      </c>
      <c r="D63" s="15">
        <f>入力!$B$13</f>
        <v/>
      </c>
      <c r="E63" s="13" t="inlineStr">
        <is>
          <t>費用</t>
        </is>
      </c>
      <c r="F63" s="15">
        <f>IF(AND(入力!$B$2&lt;&gt;"", 入力!$B$10&lt;&gt;"", 入力!$B$13&lt;&gt;""), 入力!$B$2 &amp; "と" &amp; 入力!$B$10 &amp; "の" &amp; 入力!$B$13 &amp; "を費用で比較して教えてください。", "")</f>
        <v/>
      </c>
      <c r="G63" s="13" t="n"/>
      <c r="H63" s="13" t="n"/>
      <c r="I63" s="13" t="n"/>
      <c r="J63" s="13" t="n"/>
      <c r="K63" s="16">
        <f>IF(COUNTBLANK(G63:J63)=4, "", SUMPRODUCT((LEFT(G63:J63,1)="○")*2 + (LEFT(G63:J63,1)="△")*1 + (LEFT(G63:J63,1)="×")*0) / MAX(1, (LEFT(G63,1)="○")+(LEFT(G63,1)="△")+(LEFT(G63,1)="×")      + (LEFT(H63,1)="○")+(LEFT(H63,1)="△")+(LEFT(H63,1)="×")      + (LEFT(I63,1)="○")+(LEFT(I63,1)="△")+(LEFT(I63,1)="×")      + (LEFT(J63,1)="○")+(LEFT(J63,1)="△")+(LEFT(J63,1)="×")) /2)</f>
        <v/>
      </c>
    </row>
    <row r="64" ht="28" customHeight="1">
      <c r="A64" s="13" t="n">
        <v>63</v>
      </c>
      <c r="B64" s="15">
        <f>入力!$B$2</f>
        <v/>
      </c>
      <c r="C64" s="15">
        <f>入力!$B$10</f>
        <v/>
      </c>
      <c r="D64" s="15">
        <f>入力!$B$13</f>
        <v/>
      </c>
      <c r="E64" s="13" t="inlineStr">
        <is>
          <t>専門性</t>
        </is>
      </c>
      <c r="F64" s="15">
        <f>IF(AND(入力!$B$2&lt;&gt;"", 入力!$B$10&lt;&gt;"", 入力!$B$13&lt;&gt;""), 入力!$B$2 &amp; "と" &amp; 入力!$B$10 &amp; "の" &amp; 入力!$B$13 &amp; "を専門性で比較して教えてください。", "")</f>
        <v/>
      </c>
      <c r="G64" s="13" t="n"/>
      <c r="H64" s="13" t="n"/>
      <c r="I64" s="13" t="n"/>
      <c r="J64" s="13" t="n"/>
      <c r="K64" s="16">
        <f>IF(COUNTBLANK(G64:J64)=4, "", SUMPRODUCT((LEFT(G64:J64,1)="○")*2 + (LEFT(G64:J64,1)="△")*1 + (LEFT(G64:J64,1)="×")*0) / MAX(1, (LEFT(G64,1)="○")+(LEFT(G64,1)="△")+(LEFT(G64,1)="×")      + (LEFT(H64,1)="○")+(LEFT(H64,1)="△")+(LEFT(H64,1)="×")      + (LEFT(I64,1)="○")+(LEFT(I64,1)="△")+(LEFT(I64,1)="×")      + (LEFT(J64,1)="○")+(LEFT(J64,1)="△")+(LEFT(J64,1)="×")) /2)</f>
        <v/>
      </c>
    </row>
    <row r="65" ht="28" customHeight="1">
      <c r="A65" s="13" t="n">
        <v>64</v>
      </c>
      <c r="B65" s="15">
        <f>入力!$B$2</f>
        <v/>
      </c>
      <c r="C65" s="15">
        <f>入力!$B$10</f>
        <v/>
      </c>
      <c r="D65" s="15">
        <f>入力!$B$13</f>
        <v/>
      </c>
      <c r="E65" s="13" t="inlineStr">
        <is>
          <t>実績</t>
        </is>
      </c>
      <c r="F65" s="15">
        <f>IF(AND(入力!$B$2&lt;&gt;"", 入力!$B$10&lt;&gt;"", 入力!$B$13&lt;&gt;""), 入力!$B$2 &amp; "と" &amp; 入力!$B$10 &amp; "の" &amp; 入力!$B$13 &amp; "を実績で比較して教えてください。", "")</f>
        <v/>
      </c>
      <c r="G65" s="13" t="n"/>
      <c r="H65" s="13" t="n"/>
      <c r="I65" s="13" t="n"/>
      <c r="J65" s="13" t="n"/>
      <c r="K65" s="16">
        <f>IF(COUNTBLANK(G65:J65)=4, "", SUMPRODUCT((LEFT(G65:J65,1)="○")*2 + (LEFT(G65:J65,1)="△")*1 + (LEFT(G65:J65,1)="×")*0) / MAX(1, (LEFT(G65,1)="○")+(LEFT(G65,1)="△")+(LEFT(G65,1)="×")      + (LEFT(H65,1)="○")+(LEFT(H65,1)="△")+(LEFT(H65,1)="×")      + (LEFT(I65,1)="○")+(LEFT(I65,1)="△")+(LEFT(I65,1)="×")      + (LEFT(J65,1)="○")+(LEFT(J65,1)="△")+(LEFT(J65,1)="×")) /2)</f>
        <v/>
      </c>
    </row>
    <row r="66" ht="28" customHeight="1">
      <c r="A66" s="13" t="n">
        <v>65</v>
      </c>
      <c r="B66" s="15">
        <f>入力!$B$2</f>
        <v/>
      </c>
      <c r="C66" s="15">
        <f>入力!$B$10</f>
        <v/>
      </c>
      <c r="D66" s="15">
        <f>入力!$B$13</f>
        <v/>
      </c>
      <c r="E66" s="13" t="inlineStr">
        <is>
          <t>サポート体制</t>
        </is>
      </c>
      <c r="F66" s="15">
        <f>IF(AND(入力!$B$2&lt;&gt;"", 入力!$B$10&lt;&gt;"", 入力!$B$13&lt;&gt;""), 入力!$B$2 &amp; "と" &amp; 入力!$B$10 &amp; "の" &amp; 入力!$B$13 &amp; "をサポート体制で比較して教えてください。", "")</f>
        <v/>
      </c>
      <c r="G66" s="13" t="n"/>
      <c r="H66" s="13" t="n"/>
      <c r="I66" s="13" t="n"/>
      <c r="J66" s="13" t="n"/>
      <c r="K66" s="16">
        <f>IF(COUNTBLANK(G66:J66)=4, "", SUMPRODUCT((LEFT(G66:J66,1)="○")*2 + (LEFT(G66:J66,1)="△")*1 + (LEFT(G66:J66,1)="×")*0) / MAX(1, (LEFT(G66,1)="○")+(LEFT(G66,1)="△")+(LEFT(G66,1)="×")      + (LEFT(H66,1)="○")+(LEFT(H66,1)="△")+(LEFT(H66,1)="×")      + (LEFT(I66,1)="○")+(LEFT(I66,1)="△")+(LEFT(I66,1)="×")      + (LEFT(J66,1)="○")+(LEFT(J66,1)="△")+(LEFT(J66,1)="×")) /2)</f>
        <v/>
      </c>
    </row>
    <row r="67" ht="28" customHeight="1">
      <c r="A67" s="13" t="n">
        <v>66</v>
      </c>
      <c r="B67" s="15">
        <f>入力!$B$2</f>
        <v/>
      </c>
      <c r="C67" s="15">
        <f>入力!$B$10</f>
        <v/>
      </c>
      <c r="D67" s="15">
        <f>入力!$B$14</f>
        <v/>
      </c>
      <c r="E67" s="13" t="inlineStr">
        <is>
          <t>評判</t>
        </is>
      </c>
      <c r="F67" s="15">
        <f>IF(AND(入力!$B$2&lt;&gt;"", 入力!$B$10&lt;&gt;"", 入力!$B$14&lt;&gt;""), 入力!$B$2 &amp; "と" &amp; 入力!$B$10 &amp; "の" &amp; 入力!$B$14 &amp; "を評判で比較して教えてください。", "")</f>
        <v/>
      </c>
      <c r="G67" s="13" t="n"/>
      <c r="H67" s="13" t="n"/>
      <c r="I67" s="13" t="n"/>
      <c r="J67" s="13" t="n"/>
      <c r="K67" s="16">
        <f>IF(COUNTBLANK(G67:J67)=4, "", SUMPRODUCT((LEFT(G67:J67,1)="○")*2 + (LEFT(G67:J67,1)="△")*1 + (LEFT(G67:J67,1)="×")*0) / MAX(1, (LEFT(G67,1)="○")+(LEFT(G67,1)="△")+(LEFT(G67,1)="×")      + (LEFT(H67,1)="○")+(LEFT(H67,1)="△")+(LEFT(H67,1)="×")      + (LEFT(I67,1)="○")+(LEFT(I67,1)="△")+(LEFT(I67,1)="×")      + (LEFT(J67,1)="○")+(LEFT(J67,1)="△")+(LEFT(J67,1)="×")) /2)</f>
        <v/>
      </c>
    </row>
    <row r="68" ht="28" customHeight="1">
      <c r="A68" s="13" t="n">
        <v>67</v>
      </c>
      <c r="B68" s="15">
        <f>入力!$B$2</f>
        <v/>
      </c>
      <c r="C68" s="15">
        <f>入力!$B$10</f>
        <v/>
      </c>
      <c r="D68" s="15">
        <f>入力!$B$14</f>
        <v/>
      </c>
      <c r="E68" s="13" t="inlineStr">
        <is>
          <t>費用</t>
        </is>
      </c>
      <c r="F68" s="15">
        <f>IF(AND(入力!$B$2&lt;&gt;"", 入力!$B$10&lt;&gt;"", 入力!$B$14&lt;&gt;""), 入力!$B$2 &amp; "と" &amp; 入力!$B$10 &amp; "の" &amp; 入力!$B$14 &amp; "を費用で比較して教えてください。", "")</f>
        <v/>
      </c>
      <c r="G68" s="13" t="n"/>
      <c r="H68" s="13" t="n"/>
      <c r="I68" s="13" t="n"/>
      <c r="J68" s="13" t="n"/>
      <c r="K68" s="16">
        <f>IF(COUNTBLANK(G68:J68)=4, "", SUMPRODUCT((LEFT(G68:J68,1)="○")*2 + (LEFT(G68:J68,1)="△")*1 + (LEFT(G68:J68,1)="×")*0) / MAX(1, (LEFT(G68,1)="○")+(LEFT(G68,1)="△")+(LEFT(G68,1)="×")      + (LEFT(H68,1)="○")+(LEFT(H68,1)="△")+(LEFT(H68,1)="×")      + (LEFT(I68,1)="○")+(LEFT(I68,1)="△")+(LEFT(I68,1)="×")      + (LEFT(J68,1)="○")+(LEFT(J68,1)="△")+(LEFT(J68,1)="×")) /2)</f>
        <v/>
      </c>
    </row>
    <row r="69" ht="28" customHeight="1">
      <c r="A69" s="13" t="n">
        <v>68</v>
      </c>
      <c r="B69" s="15">
        <f>入力!$B$2</f>
        <v/>
      </c>
      <c r="C69" s="15">
        <f>入力!$B$10</f>
        <v/>
      </c>
      <c r="D69" s="15">
        <f>入力!$B$14</f>
        <v/>
      </c>
      <c r="E69" s="13" t="inlineStr">
        <is>
          <t>専門性</t>
        </is>
      </c>
      <c r="F69" s="15">
        <f>IF(AND(入力!$B$2&lt;&gt;"", 入力!$B$10&lt;&gt;"", 入力!$B$14&lt;&gt;""), 入力!$B$2 &amp; "と" &amp; 入力!$B$10 &amp; "の" &amp; 入力!$B$14 &amp; "を専門性で比較して教えてください。", "")</f>
        <v/>
      </c>
      <c r="G69" s="13" t="n"/>
      <c r="H69" s="13" t="n"/>
      <c r="I69" s="13" t="n"/>
      <c r="J69" s="13" t="n"/>
      <c r="K69" s="16">
        <f>IF(COUNTBLANK(G69:J69)=4, "", SUMPRODUCT((LEFT(G69:J69,1)="○")*2 + (LEFT(G69:J69,1)="△")*1 + (LEFT(G69:J69,1)="×")*0) / MAX(1, (LEFT(G69,1)="○")+(LEFT(G69,1)="△")+(LEFT(G69,1)="×")      + (LEFT(H69,1)="○")+(LEFT(H69,1)="△")+(LEFT(H69,1)="×")      + (LEFT(I69,1)="○")+(LEFT(I69,1)="△")+(LEFT(I69,1)="×")      + (LEFT(J69,1)="○")+(LEFT(J69,1)="△")+(LEFT(J69,1)="×")) /2)</f>
        <v/>
      </c>
    </row>
    <row r="70" ht="28" customHeight="1">
      <c r="A70" s="13" t="n">
        <v>69</v>
      </c>
      <c r="B70" s="15">
        <f>入力!$B$2</f>
        <v/>
      </c>
      <c r="C70" s="15">
        <f>入力!$B$10</f>
        <v/>
      </c>
      <c r="D70" s="15">
        <f>入力!$B$14</f>
        <v/>
      </c>
      <c r="E70" s="13" t="inlineStr">
        <is>
          <t>実績</t>
        </is>
      </c>
      <c r="F70" s="15">
        <f>IF(AND(入力!$B$2&lt;&gt;"", 入力!$B$10&lt;&gt;"", 入力!$B$14&lt;&gt;""), 入力!$B$2 &amp; "と" &amp; 入力!$B$10 &amp; "の" &amp; 入力!$B$14 &amp; "を実績で比較して教えてください。", "")</f>
        <v/>
      </c>
      <c r="G70" s="13" t="n"/>
      <c r="H70" s="13" t="n"/>
      <c r="I70" s="13" t="n"/>
      <c r="J70" s="13" t="n"/>
      <c r="K70" s="16">
        <f>IF(COUNTBLANK(G70:J70)=4, "", SUMPRODUCT((LEFT(G70:J70,1)="○")*2 + (LEFT(G70:J70,1)="△")*1 + (LEFT(G70:J70,1)="×")*0) / MAX(1, (LEFT(G70,1)="○")+(LEFT(G70,1)="△")+(LEFT(G70,1)="×")      + (LEFT(H70,1)="○")+(LEFT(H70,1)="△")+(LEFT(H70,1)="×")      + (LEFT(I70,1)="○")+(LEFT(I70,1)="△")+(LEFT(I70,1)="×")      + (LEFT(J70,1)="○")+(LEFT(J70,1)="△")+(LEFT(J70,1)="×")) /2)</f>
        <v/>
      </c>
    </row>
    <row r="71" ht="28" customHeight="1">
      <c r="A71" s="13" t="n">
        <v>70</v>
      </c>
      <c r="B71" s="15">
        <f>入力!$B$2</f>
        <v/>
      </c>
      <c r="C71" s="15">
        <f>入力!$B$10</f>
        <v/>
      </c>
      <c r="D71" s="15">
        <f>入力!$B$14</f>
        <v/>
      </c>
      <c r="E71" s="13" t="inlineStr">
        <is>
          <t>サポート体制</t>
        </is>
      </c>
      <c r="F71" s="15">
        <f>IF(AND(入力!$B$2&lt;&gt;"", 入力!$B$10&lt;&gt;"", 入力!$B$14&lt;&gt;""), 入力!$B$2 &amp; "と" &amp; 入力!$B$10 &amp; "の" &amp; 入力!$B$14 &amp; "をサポート体制で比較して教えてください。", "")</f>
        <v/>
      </c>
      <c r="G71" s="13" t="n"/>
      <c r="H71" s="13" t="n"/>
      <c r="I71" s="13" t="n"/>
      <c r="J71" s="13" t="n"/>
      <c r="K71" s="16">
        <f>IF(COUNTBLANK(G71:J71)=4, "", SUMPRODUCT((LEFT(G71:J71,1)="○")*2 + (LEFT(G71:J71,1)="△")*1 + (LEFT(G71:J71,1)="×")*0) / MAX(1, (LEFT(G71,1)="○")+(LEFT(G71,1)="△")+(LEFT(G71,1)="×")      + (LEFT(H71,1)="○")+(LEFT(H71,1)="△")+(LEFT(H71,1)="×")      + (LEFT(I71,1)="○")+(LEFT(I71,1)="△")+(LEFT(I71,1)="×")      + (LEFT(J71,1)="○")+(LEFT(J71,1)="△")+(LEFT(J71,1)="×")) /2)</f>
        <v/>
      </c>
    </row>
    <row r="72" ht="28" customHeight="1">
      <c r="A72" s="13" t="n">
        <v>71</v>
      </c>
      <c r="B72" s="15">
        <f>入力!$B$2</f>
        <v/>
      </c>
      <c r="C72" s="15">
        <f>入力!$B$10</f>
        <v/>
      </c>
      <c r="D72" s="15">
        <f>入力!$B$15</f>
        <v/>
      </c>
      <c r="E72" s="13" t="inlineStr">
        <is>
          <t>評判</t>
        </is>
      </c>
      <c r="F72" s="15">
        <f>IF(AND(入力!$B$2&lt;&gt;"", 入力!$B$10&lt;&gt;"", 入力!$B$15&lt;&gt;""), 入力!$B$2 &amp; "と" &amp; 入力!$B$10 &amp; "の" &amp; 入力!$B$15 &amp; "を評判で比較して教えてください。", "")</f>
        <v/>
      </c>
      <c r="G72" s="13" t="n"/>
      <c r="H72" s="13" t="n"/>
      <c r="I72" s="13" t="n"/>
      <c r="J72" s="13" t="n"/>
      <c r="K72" s="16">
        <f>IF(COUNTBLANK(G72:J72)=4, "", SUMPRODUCT((LEFT(G72:J72,1)="○")*2 + (LEFT(G72:J72,1)="△")*1 + (LEFT(G72:J72,1)="×")*0) / MAX(1, (LEFT(G72,1)="○")+(LEFT(G72,1)="△")+(LEFT(G72,1)="×")      + (LEFT(H72,1)="○")+(LEFT(H72,1)="△")+(LEFT(H72,1)="×")      + (LEFT(I72,1)="○")+(LEFT(I72,1)="△")+(LEFT(I72,1)="×")      + (LEFT(J72,1)="○")+(LEFT(J72,1)="△")+(LEFT(J72,1)="×")) /2)</f>
        <v/>
      </c>
    </row>
    <row r="73" ht="28" customHeight="1">
      <c r="A73" s="13" t="n">
        <v>72</v>
      </c>
      <c r="B73" s="15">
        <f>入力!$B$2</f>
        <v/>
      </c>
      <c r="C73" s="15">
        <f>入力!$B$10</f>
        <v/>
      </c>
      <c r="D73" s="15">
        <f>入力!$B$15</f>
        <v/>
      </c>
      <c r="E73" s="13" t="inlineStr">
        <is>
          <t>費用</t>
        </is>
      </c>
      <c r="F73" s="15">
        <f>IF(AND(入力!$B$2&lt;&gt;"", 入力!$B$10&lt;&gt;"", 入力!$B$15&lt;&gt;""), 入力!$B$2 &amp; "と" &amp; 入力!$B$10 &amp; "の" &amp; 入力!$B$15 &amp; "を費用で比較して教えてください。", "")</f>
        <v/>
      </c>
      <c r="G73" s="13" t="n"/>
      <c r="H73" s="13" t="n"/>
      <c r="I73" s="13" t="n"/>
      <c r="J73" s="13" t="n"/>
      <c r="K73" s="16">
        <f>IF(COUNTBLANK(G73:J73)=4, "", SUMPRODUCT((LEFT(G73:J73,1)="○")*2 + (LEFT(G73:J73,1)="△")*1 + (LEFT(G73:J73,1)="×")*0) / MAX(1, (LEFT(G73,1)="○")+(LEFT(G73,1)="△")+(LEFT(G73,1)="×")      + (LEFT(H73,1)="○")+(LEFT(H73,1)="△")+(LEFT(H73,1)="×")      + (LEFT(I73,1)="○")+(LEFT(I73,1)="△")+(LEFT(I73,1)="×")      + (LEFT(J73,1)="○")+(LEFT(J73,1)="△")+(LEFT(J73,1)="×")) /2)</f>
        <v/>
      </c>
    </row>
    <row r="74" ht="28" customHeight="1">
      <c r="A74" s="13" t="n">
        <v>73</v>
      </c>
      <c r="B74" s="15">
        <f>入力!$B$2</f>
        <v/>
      </c>
      <c r="C74" s="15">
        <f>入力!$B$10</f>
        <v/>
      </c>
      <c r="D74" s="15">
        <f>入力!$B$15</f>
        <v/>
      </c>
      <c r="E74" s="13" t="inlineStr">
        <is>
          <t>専門性</t>
        </is>
      </c>
      <c r="F74" s="15">
        <f>IF(AND(入力!$B$2&lt;&gt;"", 入力!$B$10&lt;&gt;"", 入力!$B$15&lt;&gt;""), 入力!$B$2 &amp; "と" &amp; 入力!$B$10 &amp; "の" &amp; 入力!$B$15 &amp; "を専門性で比較して教えてください。", "")</f>
        <v/>
      </c>
      <c r="G74" s="13" t="n"/>
      <c r="H74" s="13" t="n"/>
      <c r="I74" s="13" t="n"/>
      <c r="J74" s="13" t="n"/>
      <c r="K74" s="16">
        <f>IF(COUNTBLANK(G74:J74)=4, "", SUMPRODUCT((LEFT(G74:J74,1)="○")*2 + (LEFT(G74:J74,1)="△")*1 + (LEFT(G74:J74,1)="×")*0) / MAX(1, (LEFT(G74,1)="○")+(LEFT(G74,1)="△")+(LEFT(G74,1)="×")      + (LEFT(H74,1)="○")+(LEFT(H74,1)="△")+(LEFT(H74,1)="×")      + (LEFT(I74,1)="○")+(LEFT(I74,1)="△")+(LEFT(I74,1)="×")      + (LEFT(J74,1)="○")+(LEFT(J74,1)="△")+(LEFT(J74,1)="×")) /2)</f>
        <v/>
      </c>
    </row>
    <row r="75" ht="28" customHeight="1">
      <c r="A75" s="13" t="n">
        <v>74</v>
      </c>
      <c r="B75" s="15">
        <f>入力!$B$2</f>
        <v/>
      </c>
      <c r="C75" s="15">
        <f>入力!$B$10</f>
        <v/>
      </c>
      <c r="D75" s="15">
        <f>入力!$B$15</f>
        <v/>
      </c>
      <c r="E75" s="13" t="inlineStr">
        <is>
          <t>実績</t>
        </is>
      </c>
      <c r="F75" s="15">
        <f>IF(AND(入力!$B$2&lt;&gt;"", 入力!$B$10&lt;&gt;"", 入力!$B$15&lt;&gt;""), 入力!$B$2 &amp; "と" &amp; 入力!$B$10 &amp; "の" &amp; 入力!$B$15 &amp; "を実績で比較して教えてください。", "")</f>
        <v/>
      </c>
      <c r="G75" s="13" t="n"/>
      <c r="H75" s="13" t="n"/>
      <c r="I75" s="13" t="n"/>
      <c r="J75" s="13" t="n"/>
      <c r="K75" s="16">
        <f>IF(COUNTBLANK(G75:J75)=4, "", SUMPRODUCT((LEFT(G75:J75,1)="○")*2 + (LEFT(G75:J75,1)="△")*1 + (LEFT(G75:J75,1)="×")*0) / MAX(1, (LEFT(G75,1)="○")+(LEFT(G75,1)="△")+(LEFT(G75,1)="×")      + (LEFT(H75,1)="○")+(LEFT(H75,1)="△")+(LEFT(H75,1)="×")      + (LEFT(I75,1)="○")+(LEFT(I75,1)="△")+(LEFT(I75,1)="×")      + (LEFT(J75,1)="○")+(LEFT(J75,1)="△")+(LEFT(J75,1)="×")) /2)</f>
        <v/>
      </c>
    </row>
    <row r="76" ht="28" customHeight="1">
      <c r="A76" s="13" t="n">
        <v>75</v>
      </c>
      <c r="B76" s="15">
        <f>入力!$B$2</f>
        <v/>
      </c>
      <c r="C76" s="15">
        <f>入力!$B$10</f>
        <v/>
      </c>
      <c r="D76" s="15">
        <f>入力!$B$15</f>
        <v/>
      </c>
      <c r="E76" s="13" t="inlineStr">
        <is>
          <t>サポート体制</t>
        </is>
      </c>
      <c r="F76" s="15">
        <f>IF(AND(入力!$B$2&lt;&gt;"", 入力!$B$10&lt;&gt;"", 入力!$B$15&lt;&gt;""), 入力!$B$2 &amp; "と" &amp; 入力!$B$10 &amp; "の" &amp; 入力!$B$15 &amp; "をサポート体制で比較して教えてください。", "")</f>
        <v/>
      </c>
      <c r="G76" s="13" t="n"/>
      <c r="H76" s="13" t="n"/>
      <c r="I76" s="13" t="n"/>
      <c r="J76" s="13" t="n"/>
      <c r="K76" s="16">
        <f>IF(COUNTBLANK(G76:J76)=4, "", SUMPRODUCT((LEFT(G76:J76,1)="○")*2 + (LEFT(G76:J76,1)="△")*1 + (LEFT(G76:J76,1)="×")*0) / MAX(1, (LEFT(G76,1)="○")+(LEFT(G76,1)="△")+(LEFT(G76,1)="×")      + (LEFT(H76,1)="○")+(LEFT(H76,1)="△")+(LEFT(H76,1)="×")      + (LEFT(I76,1)="○")+(LEFT(I76,1)="△")+(LEFT(I76,1)="×")      + (LEFT(J76,1)="○")+(LEFT(J76,1)="△")+(LEFT(J76,1)="×")) /2)</f>
        <v/>
      </c>
    </row>
  </sheetData>
  <conditionalFormatting sqref="G2:G76">
    <cfRule type="cellIs" priority="1" operator="beginsWith" dxfId="0">
      <formula>"○"</formula>
    </cfRule>
    <cfRule type="cellIs" priority="2" operator="beginsWith" dxfId="1">
      <formula>"△"</formula>
    </cfRule>
    <cfRule type="cellIs" priority="3" operator="beginsWith" dxfId="2">
      <formula>"×"</formula>
    </cfRule>
    <cfRule type="cellIs" priority="4" operator="beginsWith" dxfId="3">
      <formula>"−"</formula>
    </cfRule>
  </conditionalFormatting>
  <conditionalFormatting sqref="H2:H76">
    <cfRule type="cellIs" priority="5" operator="beginsWith" dxfId="0">
      <formula>"○"</formula>
    </cfRule>
    <cfRule type="cellIs" priority="6" operator="beginsWith" dxfId="1">
      <formula>"△"</formula>
    </cfRule>
    <cfRule type="cellIs" priority="7" operator="beginsWith" dxfId="2">
      <formula>"×"</formula>
    </cfRule>
    <cfRule type="cellIs" priority="8" operator="beginsWith" dxfId="3">
      <formula>"−"</formula>
    </cfRule>
  </conditionalFormatting>
  <conditionalFormatting sqref="I2:I76">
    <cfRule type="cellIs" priority="9" operator="beginsWith" dxfId="0">
      <formula>"○"</formula>
    </cfRule>
    <cfRule type="cellIs" priority="10" operator="beginsWith" dxfId="1">
      <formula>"△"</formula>
    </cfRule>
    <cfRule type="cellIs" priority="11" operator="beginsWith" dxfId="2">
      <formula>"×"</formula>
    </cfRule>
    <cfRule type="cellIs" priority="12" operator="beginsWith" dxfId="3">
      <formula>"−"</formula>
    </cfRule>
  </conditionalFormatting>
  <conditionalFormatting sqref="J2:J76">
    <cfRule type="cellIs" priority="13" operator="beginsWith" dxfId="0">
      <formula>"○"</formula>
    </cfRule>
    <cfRule type="cellIs" priority="14" operator="beginsWith" dxfId="1">
      <formula>"△"</formula>
    </cfRule>
    <cfRule type="cellIs" priority="15" operator="beginsWith" dxfId="2">
      <formula>"×"</formula>
    </cfRule>
    <cfRule type="cellIs" priority="16" operator="beginsWith" dxfId="3">
      <formula>"−"</formula>
    </cfRule>
  </conditionalFormatting>
  <dataValidations count="1">
    <dataValidation sqref="G2:G76 H2:H76 I2:I76 J2:J76" showDropDown="0" showInputMessage="0" showErrorMessage="0" allowBlank="1" type="list">
      <formula1>"○ 推薦された,△ 言及のみ,× 出現なし,− 未検証"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E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4" customWidth="1" min="4" max="4"/>
    <col width="14" customWidth="1" min="5" max="5"/>
    <col width="50" customWidth="1" min="6" max="6"/>
  </cols>
  <sheetData>
    <row r="1" ht="34" customHeight="1">
      <c r="B1" s="20" t="inlineStr">
        <is>
          <t>AI推薦診断ダッシュボード</t>
        </is>
      </c>
    </row>
    <row r="3">
      <c r="B3" s="7" t="inlineStr">
        <is>
          <t>■ AI推奨率（採点済みの平均）</t>
        </is>
      </c>
    </row>
    <row r="4">
      <c r="B4" s="21" t="inlineStr">
        <is>
          <t>MOFU（候補入り）</t>
        </is>
      </c>
      <c r="C4" s="22">
        <f>IFERROR(AVERAGE(MOFU!$J$2:$J$125), "未回答")</f>
        <v/>
      </c>
    </row>
    <row r="5">
      <c r="B5" s="21" t="inlineStr">
        <is>
          <t>BOFU（最終選定・自社+競合）</t>
        </is>
      </c>
      <c r="C5" s="22">
        <f>IFERROR(AVERAGE(BOFU!$J$2:$J$116), "未回答")</f>
        <v/>
      </c>
    </row>
    <row r="6">
      <c r="B6" s="21" t="inlineStr">
        <is>
          <t>比較（自社×競合）</t>
        </is>
      </c>
      <c r="C6" s="22">
        <f>IFERROR(AVERAGE(比較!$K$2:$K$76), "未回答")</f>
        <v/>
      </c>
    </row>
    <row r="8">
      <c r="B8" s="7" t="inlineStr">
        <is>
          <t>■ 回答進捗</t>
        </is>
      </c>
    </row>
    <row r="9">
      <c r="B9" s="21" t="inlineStr">
        <is>
          <t>MOFU 回答済み行数</t>
        </is>
      </c>
      <c r="C9" s="23">
        <f>SUMPRODUCT((MOFU!$J$2:$J$125&lt;&gt;"")*1) &amp; " / 124"</f>
        <v/>
      </c>
    </row>
    <row r="10">
      <c r="B10" s="21" t="inlineStr">
        <is>
          <t>BOFU 回答済み行数</t>
        </is>
      </c>
      <c r="C10" s="23">
        <f>SUMPRODUCT((BOFU!$J$2:$J$116&lt;&gt;"")*1) &amp; " / 115"</f>
        <v/>
      </c>
    </row>
    <row r="11">
      <c r="B11" s="21" t="inlineStr">
        <is>
          <t>比較 回答済み行数</t>
        </is>
      </c>
      <c r="C11" s="23">
        <f>SUMPRODUCT((比較!$K$2:$K$76&lt;&gt;"")*1) &amp; " / 75"</f>
        <v/>
      </c>
    </row>
    <row r="13">
      <c r="B13" s="7" t="inlineStr">
        <is>
          <t>■ 総合 AI推奨率</t>
        </is>
      </c>
    </row>
    <row r="14">
      <c r="B14" s="21" t="inlineStr">
        <is>
          <t>総合スコア</t>
        </is>
      </c>
      <c r="C14" s="24">
        <f>IFERROR((IFERROR(AVERAGE(MOFU!$J$2:$J$125),0) + IFERROR(AVERAGE(BOFU!$J$2:$J$116),0) + IFERROR(AVERAGE(比較!$K$2:$K$76),0)) / MAX(1, (COUNT(MOFU!$J$2:$J$125)&gt;0)+(COUNT(BOFU!$J$2:$J$116)&gt;0)+(COUNT(比較!$K$2:$K$76)&gt;0)), "未回答")</f>
        <v/>
      </c>
    </row>
    <row r="16">
      <c r="B16" s="7" t="inlineStr">
        <is>
          <t>■ 診断コメント・次の打ち手</t>
        </is>
      </c>
    </row>
    <row r="17" ht="24" customHeight="1">
      <c r="B17" s="25">
        <f>IF(ISNUMBER(C14), IF(C14&gt;=0.7, "【優秀】AI検索での推薦が安定しています。さらに独自データ・統計を追加して引用される確率を伸ばしましょう。", IF(C14&gt;=0.5, "【良好】候補に入る場面は多いですが、決め手不足の兆候。BOFU（評判・実績）の自社情報を充実させましょう。", IF(C14&gt;=0.3, "【要強化】MOFU/BOFUとも露出が薄い。Princeton GEO論文の3手法（統計追加・出典引用・引用句追加）で改善余地大。", "【基盤づくり】AI検索でほぼ認識されていない状態。会社情報・サービス紹介・実績の構造化、第三者メディア露出から着手。"))), "プロンプトに対する採点を入力してください。")</f>
        <v/>
      </c>
    </row>
    <row r="18" ht="24" customHeight="1"/>
    <row r="19" ht="24" customHeight="1"/>
    <row r="20" ht="24" customHeight="1"/>
    <row r="23">
      <c r="B23" s="26" t="inlineStr">
        <is>
          <t>▶ より深い改善案・AI引用率の独自計測は無料相談で。https://stockvalue.co.jp</t>
        </is>
      </c>
    </row>
    <row r="24"/>
  </sheetData>
  <mergeCells count="2">
    <mergeCell ref="B17:E20"/>
    <mergeCell ref="B23:E2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1:B3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5" customWidth="1" min="2" max="2"/>
  </cols>
  <sheetData>
    <row r="1" ht="32" customHeight="1">
      <c r="B1" s="27" t="inlineStr">
        <is>
          <t>使い方ガイド・効果測定</t>
        </is>
      </c>
    </row>
    <row r="3" ht="22" customHeight="1">
      <c r="B3" s="28" t="inlineStr">
        <is>
          <t>■ 効果測定の3指標（実務）</t>
        </is>
      </c>
    </row>
    <row r="4" ht="22" customHeight="1">
      <c r="B4" s="4" t="inlineStr">
        <is>
          <t>1. AI Overviews / AIモードでの推薦・引用キーワード数 — Semrush / Ahrefs 等で計測</t>
        </is>
      </c>
    </row>
    <row r="5" ht="22" customHeight="1">
      <c r="B5" s="4" t="inlineStr">
        <is>
          <t>2. 生成AIからの流入・コンバージョン数 — GA4 で `chat.openai.com` / `perplexity.ai` / `gemini.google.com` のリファラを追跡</t>
        </is>
      </c>
    </row>
    <row r="6" ht="22" customHeight="1">
      <c r="B6" s="4" t="inlineStr">
        <is>
          <t>3. 推奨プロンプトと頻度 — 本シートで定義したプロンプトに対する自社出現率（このシートのダッシュボードを月次でスナップショット）</t>
        </is>
      </c>
    </row>
    <row r="8" ht="22" customHeight="1">
      <c r="B8" s="28" t="inlineStr">
        <is>
          <t>■ GA4 リファラ追跡の設定（参考）</t>
        </is>
      </c>
    </row>
    <row r="9" ht="22" customHeight="1">
      <c r="B9" s="4" t="inlineStr">
        <is>
          <t>1. GA4 →「探索」→「自由形式」を新規作成</t>
        </is>
      </c>
    </row>
    <row r="10" ht="22" customHeight="1">
      <c r="B10" s="4" t="inlineStr">
        <is>
          <t>2. ディメンション「セッションの参照元」、指標「セッション」「コンバージョン」</t>
        </is>
      </c>
    </row>
    <row r="11" ht="22" customHeight="1">
      <c r="B11" s="4" t="inlineStr">
        <is>
          <t>3. フィルタ：参照元 に `openai|perplexity|gemini|copilot` を含む（正規表現）</t>
        </is>
      </c>
    </row>
    <row r="12" ht="22" customHeight="1">
      <c r="B12" s="4" t="inlineStr">
        <is>
          <t>4. 月次で推移を確認。AI流入は数は少なくても CVR が高い傾向に注目</t>
        </is>
      </c>
    </row>
    <row r="14" ht="22" customHeight="1">
      <c r="B14" s="28" t="inlineStr">
        <is>
          <t>■ 改善のヒント（Princeton 9手法ベース）</t>
        </is>
      </c>
    </row>
    <row r="15" ht="22" customHeight="1">
      <c r="B15" s="4" t="inlineStr">
        <is>
          <t>効果（visibility 改善率）が実証されている上位3手法：</t>
        </is>
      </c>
    </row>
    <row r="16" ht="22" customHeight="1">
      <c r="B16" s="4" t="inlineStr">
        <is>
          <t xml:space="preserve">  ① 引用句追加 +41%  → 自社/専門家の発言を直接引用形式で本文に入れる</t>
        </is>
      </c>
    </row>
    <row r="17" ht="22" customHeight="1">
      <c r="B17" s="4" t="inlineStr">
        <is>
          <t xml:space="preserve">  ② 統計追加 +40%  → 数値・調査結果・パーセンテージを根拠付きで含める</t>
        </is>
      </c>
    </row>
    <row r="18" ht="22" customHeight="1">
      <c r="B18" s="4" t="inlineStr">
        <is>
          <t xml:space="preserve">  ③ 出典引用 +30%  → 信頼できる一次情報URLを明示</t>
        </is>
      </c>
    </row>
    <row r="19" ht="22" customHeight="1">
      <c r="B19" s="4" t="inlineStr">
        <is>
          <t>他の有効手法：流暢性 +22% / 権威的文体 +23% / 技術用語 +21%</t>
        </is>
      </c>
    </row>
    <row r="20" ht="22" customHeight="1">
      <c r="B20" s="29" t="inlineStr">
        <is>
          <t>⚠ 逆効果：キーワード詰込み −8%。SEO時代の手法はGEOで通用しない</t>
        </is>
      </c>
    </row>
    <row r="22" ht="22" customHeight="1">
      <c r="B22" s="28" t="inlineStr">
        <is>
          <t>■ 自社の AI 推奨率を上げる順序（実務）</t>
        </is>
      </c>
    </row>
    <row r="23" ht="22" customHeight="1">
      <c r="B23" s="4" t="inlineStr">
        <is>
          <t>Step 1：本シートで現状把握（× 出現なし の項目を洗い出す）</t>
        </is>
      </c>
    </row>
    <row r="24" ht="22" customHeight="1">
      <c r="B24" s="4" t="inlineStr">
        <is>
          <t>Step 2：× の項目に対応するページ（自社サイト/note）を特定し、Princeton 3手法（統計・出典・引用句）を追加</t>
        </is>
      </c>
    </row>
    <row r="25" ht="22" customHeight="1">
      <c r="B25" s="4" t="inlineStr">
        <is>
          <t>Step 3：第三者メディアへの露出（プレスリリース・寄稿・取材）。AI引用の大半はアーンドメディア由来</t>
        </is>
      </c>
    </row>
    <row r="26" ht="22" customHeight="1">
      <c r="B26" s="4" t="inlineStr">
        <is>
          <t>Step 4：1ヶ月後に本シートで再計測。AI推奨率の変化を追う</t>
        </is>
      </c>
    </row>
    <row r="28" ht="22" customHeight="1">
      <c r="B28" s="28" t="inlineStr">
        <is>
          <t>■ 更新タイミング（推奨）</t>
        </is>
      </c>
    </row>
    <row r="29" ht="22" customHeight="1">
      <c r="B29" s="4" t="inlineStr">
        <is>
          <t>・月1回：採点を更新してダッシュボードで推移を確認</t>
        </is>
      </c>
    </row>
    <row r="30" ht="22" customHeight="1">
      <c r="B30" s="4" t="inlineStr">
        <is>
          <t>・新サービス追加時：「入力」タブにサービスを追加し、プロンプトを再生成</t>
        </is>
      </c>
    </row>
    <row r="31" ht="22" customHeight="1">
      <c r="B31" s="4" t="inlineStr">
        <is>
          <t>・四半期：大きな施策（プレス・寄稿・記事大量公開）の後に効果検証</t>
        </is>
      </c>
    </row>
    <row r="33" ht="28" customHeight="1">
      <c r="B33" s="6" t="inlineStr">
        <is>
          <t>▶ より深い改善は無料相談で。Stock Value は SEO・GEO・note運用を一体支援。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2026-05-28T11:59:07Z</dcterms:created>
  <dcterms:modified xsi:type="dcterms:W3CDTF">2026-05-28T11:59:07Z</dcterms:modified>
</cp:coreProperties>
</file>